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P&amp;L" sheetId="1" r:id="rId1"/>
    <sheet name="BS" sheetId="2" r:id="rId2"/>
    <sheet name="CF" sheetId="3" r:id="rId3"/>
    <sheet name="EQUITY" sheetId="4" r:id="rId4"/>
  </sheets>
  <definedNames>
    <definedName name="_xlnm.Print_Area" localSheetId="1">'BS'!$F$1:$M$67</definedName>
    <definedName name="_xlnm.Print_Area" localSheetId="2">'CF'!$A$1:$L$63</definedName>
    <definedName name="_xlnm.Print_Area" localSheetId="0">'P&amp;L'!$A$1:$J$63</definedName>
  </definedNames>
  <calcPr fullCalcOnLoad="1"/>
</workbook>
</file>

<file path=xl/sharedStrings.xml><?xml version="1.0" encoding="utf-8"?>
<sst xmlns="http://schemas.openxmlformats.org/spreadsheetml/2006/main" count="239" uniqueCount="173">
  <si>
    <t>UNAUDITED CONDENSED CONSOLIDATED INCOME STATEMENT</t>
  </si>
  <si>
    <t>CURRENT</t>
  </si>
  <si>
    <t>YEAR</t>
  </si>
  <si>
    <t>QUARTER</t>
  </si>
  <si>
    <t>PRECEDING</t>
  </si>
  <si>
    <t>CORRESPONDING</t>
  </si>
  <si>
    <t xml:space="preserve">           CUMULATIVE PERIOD</t>
  </si>
  <si>
    <t xml:space="preserve">CURRENT </t>
  </si>
  <si>
    <t xml:space="preserve">YEAR </t>
  </si>
  <si>
    <t xml:space="preserve">PRECEDING </t>
  </si>
  <si>
    <t>ENDED</t>
  </si>
  <si>
    <t>Revenue</t>
  </si>
  <si>
    <t>Cost of sales</t>
  </si>
  <si>
    <t>Gross Profit</t>
  </si>
  <si>
    <t>Operating expenses</t>
  </si>
  <si>
    <t>Finance costs</t>
  </si>
  <si>
    <t>Profit before taxation</t>
  </si>
  <si>
    <t>Taxation</t>
  </si>
  <si>
    <t>Profit for the period from continuing operations</t>
  </si>
  <si>
    <t>Discontinued Operations</t>
  </si>
  <si>
    <t>Attributable to :</t>
  </si>
  <si>
    <t>Equity holders of the parent</t>
  </si>
  <si>
    <t>Minority interest</t>
  </si>
  <si>
    <t xml:space="preserve">Earnings per share attributable to </t>
  </si>
  <si>
    <t>Basic earnings per ordinary share (sen)</t>
  </si>
  <si>
    <t xml:space="preserve"> - For profit from continuing operations</t>
  </si>
  <si>
    <t>Diluted earnings per ordinary share (sen)</t>
  </si>
  <si>
    <t xml:space="preserve">As at </t>
  </si>
  <si>
    <t xml:space="preserve"> </t>
  </si>
  <si>
    <t>RM'000</t>
  </si>
  <si>
    <t xml:space="preserve">  </t>
  </si>
  <si>
    <t>ASSETS</t>
  </si>
  <si>
    <t>Current Assets</t>
  </si>
  <si>
    <t>Inventories</t>
  </si>
  <si>
    <t>Amount due from related corporations</t>
  </si>
  <si>
    <t>EQUITY AND LIABILITIES</t>
  </si>
  <si>
    <t>Equity attributable to equity holders of the parent</t>
  </si>
  <si>
    <t>Merger relief reserve</t>
  </si>
  <si>
    <t>Accumulated losses</t>
  </si>
  <si>
    <t>Hire purchase creditors</t>
  </si>
  <si>
    <t>Trade payables</t>
  </si>
  <si>
    <t>Other payables</t>
  </si>
  <si>
    <t>UNAUDITED CONDENSED CONSOLIDATED CASH FLOW STATEMENT</t>
  </si>
  <si>
    <t>YEAR ENDED</t>
  </si>
  <si>
    <t>Adjustments for :</t>
  </si>
  <si>
    <t>Interest income</t>
  </si>
  <si>
    <t>Changes in working capital:</t>
  </si>
  <si>
    <t>Interest paid</t>
  </si>
  <si>
    <t>Acquisition of subsidiaries</t>
  </si>
  <si>
    <t>Purchase of property, plant and equipment</t>
  </si>
  <si>
    <t>Proceeds from disposal of property, plant and equipment</t>
  </si>
  <si>
    <t>Interest received</t>
  </si>
  <si>
    <t>Cash and cash equivalents at the beginning of the period</t>
  </si>
  <si>
    <t>Cash and cash equivalents at the end of the period</t>
  </si>
  <si>
    <t>Cash and cash equivalents comprise:</t>
  </si>
  <si>
    <t>Fixed deposits placed with licensed banks</t>
  </si>
  <si>
    <t>Cash and bank balances</t>
  </si>
  <si>
    <t>Bank overdrafts</t>
  </si>
  <si>
    <t>Profit for the period from the discontinued operations</t>
  </si>
  <si>
    <t xml:space="preserve"> - For profit from discontinued operations</t>
  </si>
  <si>
    <t>Net assets per share attributable to equity holders of the parent (RM)</t>
  </si>
  <si>
    <t>The Condensed Consolidated Balance Sheets should be read in conjunction with the Annual Financial Report for the</t>
  </si>
  <si>
    <t>Total non-current assets</t>
  </si>
  <si>
    <t>Trade receivables</t>
  </si>
  <si>
    <t>Other receivables</t>
  </si>
  <si>
    <t>Intangible assets</t>
  </si>
  <si>
    <t>Other investment</t>
  </si>
  <si>
    <t>Investment</t>
  </si>
  <si>
    <t>Total current assets</t>
  </si>
  <si>
    <t>Total assets</t>
  </si>
  <si>
    <t>Currency translation reserve</t>
  </si>
  <si>
    <t>Total equity</t>
  </si>
  <si>
    <t>Total non-current liabilities</t>
  </si>
  <si>
    <t>Borrowings - Term Loan</t>
  </si>
  <si>
    <t>Non-current Assets</t>
  </si>
  <si>
    <t>Property, plant &amp; equipment</t>
  </si>
  <si>
    <t>Tax recoverable</t>
  </si>
  <si>
    <t>Deposits with licensed banks</t>
  </si>
  <si>
    <t>Share capital</t>
  </si>
  <si>
    <t>Share premium</t>
  </si>
  <si>
    <t>Share option reserve</t>
  </si>
  <si>
    <t>Non-current liabilities</t>
  </si>
  <si>
    <t>Current liabilities</t>
  </si>
  <si>
    <t>Amount due to holding company</t>
  </si>
  <si>
    <t>Borrowings</t>
  </si>
  <si>
    <t>Total current liabilities</t>
  </si>
  <si>
    <t>Total liabilities</t>
  </si>
  <si>
    <t>TOTAL EQUITY AND LIABILITIES</t>
  </si>
  <si>
    <t>Continuing Operations</t>
  </si>
  <si>
    <t>31/12/2006</t>
  </si>
  <si>
    <t xml:space="preserve"> Unaudited</t>
  </si>
  <si>
    <t xml:space="preserve">As at  </t>
  </si>
  <si>
    <t>31/12/2005</t>
  </si>
  <si>
    <t>Audited</t>
  </si>
  <si>
    <t>year ended 31st December 2005 and the accompanying explanatory notes attached to the financial statements.</t>
  </si>
  <si>
    <t xml:space="preserve">The Condensed Consolidated Cash Flow Statements should be read in conjunction with the Annual Financial Report </t>
  </si>
  <si>
    <t>Net change in cash and cash equivalents</t>
  </si>
  <si>
    <t>FOR THE YEAR ENDED 31 DECEMBER 2006</t>
  </si>
  <si>
    <t>Non-cash items</t>
  </si>
  <si>
    <t>Non-operating items</t>
  </si>
  <si>
    <t>Interest expense</t>
  </si>
  <si>
    <t>Operating profit/ (loss) before changes in working capital</t>
  </si>
  <si>
    <t>(Increase)/decrease in current assets</t>
  </si>
  <si>
    <t>SCOMI ENGINEERING BHD(formerly known as Bell &amp; Order Berhad)(111633-M)</t>
  </si>
  <si>
    <t>FOR THE YEAR ENDED 31ST DECEMBER 2006</t>
  </si>
  <si>
    <t xml:space="preserve">               INDIVIDUAL PERIOD</t>
  </si>
  <si>
    <t>Unaudited</t>
  </si>
  <si>
    <t>Note: The detailed calculations for the Basic and Diluted earnings per share are shown in Note B13.</t>
  </si>
  <si>
    <t>Profit  for the period</t>
  </si>
  <si>
    <t>Profit for the period</t>
  </si>
  <si>
    <t>SCOMI ENGINEERING BHD(formerly known as Bell &amp; Order Berhad) (111633-M)</t>
  </si>
  <si>
    <t>UNAUDITED CONDENSED CONSOLIDATED BALANCE SHEET AS AT 31 DECEMBER 2006</t>
  </si>
  <si>
    <t>SCOMI ENGINEERING BERHAD( formerly known as Bell &amp; Order Berhad) (111633-M)</t>
  </si>
  <si>
    <t>(incorporated in Malaysia)</t>
  </si>
  <si>
    <t>Cash flow (used in ) / generated from operating activities</t>
  </si>
  <si>
    <t>CASH FLOWS FROM OPERATING ACTIVITIES</t>
  </si>
  <si>
    <t>CASH FLOWS FROM INVESTING ACTIVITIES</t>
  </si>
  <si>
    <t>CASH FLOWS FROM FINANCING ACTIVITIES</t>
  </si>
  <si>
    <t>Proceeds from issuance of shares</t>
  </si>
  <si>
    <t>Share issue expenses</t>
  </si>
  <si>
    <t>Proceeds from borrowings</t>
  </si>
  <si>
    <t>SCOMI ENGINEERING BHD (formerly known as Bell &amp; Order Berhad) (111633-M)</t>
  </si>
  <si>
    <t>(Incorporated in Malaysia)</t>
  </si>
  <si>
    <t>Condensed Consolidated Statements of Changes in Equity</t>
  </si>
  <si>
    <t>&lt;------------------Attributable to equity holders of the parent-------------------&gt;</t>
  </si>
  <si>
    <t>Merger</t>
  </si>
  <si>
    <t>Currency</t>
  </si>
  <si>
    <t>Share</t>
  </si>
  <si>
    <t>Share Option</t>
  </si>
  <si>
    <t>Relief</t>
  </si>
  <si>
    <t xml:space="preserve">Minority </t>
  </si>
  <si>
    <t>Total</t>
  </si>
  <si>
    <t>Capital</t>
  </si>
  <si>
    <t>Premium</t>
  </si>
  <si>
    <t>Scheme Reserve</t>
  </si>
  <si>
    <t>Reserve</t>
  </si>
  <si>
    <t>Option</t>
  </si>
  <si>
    <t>Interest</t>
  </si>
  <si>
    <t>Equity</t>
  </si>
  <si>
    <t>At 1 January 2005</t>
  </si>
  <si>
    <t>At 1 January 2006</t>
  </si>
  <si>
    <t>Rights issue</t>
  </si>
  <si>
    <t>Employees Share Options Scheme (ESOS)</t>
  </si>
  <si>
    <t>Recognition of share-based payment</t>
  </si>
  <si>
    <t>Net profit for the period</t>
  </si>
  <si>
    <t xml:space="preserve">Foreign currency translation </t>
  </si>
  <si>
    <t>The Condensed Consolidated Statement of Changes in Equity should be read in conjunction with the Annual Financial Report for the year ended 31st December 2005 and the accompanying explanatory notes attached to the interim financial statements.</t>
  </si>
  <si>
    <t>For the year ended 31st December 2006</t>
  </si>
  <si>
    <t>At 31 December 2005</t>
  </si>
  <si>
    <t>Disposal of subsidiaries</t>
  </si>
  <si>
    <t>At 31 December 2006</t>
  </si>
  <si>
    <t>Issue of shares on acquisition of subsidiaries</t>
  </si>
  <si>
    <t>Share issue cost</t>
  </si>
  <si>
    <t>Other expenses</t>
  </si>
  <si>
    <t xml:space="preserve">The Condensed Consolidated Income Statements should be read in conjunction with the Annual Financial Report for the year ended 31st December </t>
  </si>
  <si>
    <t>2005 and the accompanying explanatory notes attached to the financial statements.</t>
  </si>
  <si>
    <t xml:space="preserve">           equity holders of the parent:</t>
  </si>
  <si>
    <t>Deferred tax liabilities</t>
  </si>
  <si>
    <t>Increase in current liabilities</t>
  </si>
  <si>
    <t>for the year ended 31st December 2005 and the accompanying explanatory notes attached to the financial statements</t>
  </si>
  <si>
    <t>Translation</t>
  </si>
  <si>
    <t xml:space="preserve">Accumulated </t>
  </si>
  <si>
    <t>Losses</t>
  </si>
  <si>
    <t xml:space="preserve">Currency translation differences on disposal of subsidiary </t>
  </si>
  <si>
    <t>Net profit for the year</t>
  </si>
  <si>
    <t>accompanying explanatory notes attached to the financial statements.</t>
  </si>
  <si>
    <t>Amount due to related corporations</t>
  </si>
  <si>
    <t>Tax paid</t>
  </si>
  <si>
    <t>Profit guarantee monies received</t>
  </si>
  <si>
    <t>Development expenditure</t>
  </si>
  <si>
    <t>Net cash flow from  financing activities</t>
  </si>
  <si>
    <t>Net cash flow (used in ) / generated from operating activities</t>
  </si>
  <si>
    <t>Net cash flow (used in) / generated from investing activities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</si>
</sst>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_-* #,##0_-;\-* #,##0_-;_-* &quot;-&quot;??_-;_-@_-"/>
    <numFmt numFmtId="166" formatCode="_-* #,##0.00_-;\-* #,##0.00_-;_-* &quot;-&quot;??_-;_-@_-"/>
    <numFmt numFmtId="167" formatCode="_(* #,##0_);_(* \(#,##0\);_(* &quot;-&quot;??_);_(@_)"/>
    <numFmt numFmtId="168" formatCode="_-* #,##0_-;\-* #,##0_-;_-* &quot;-&quot;_-;_-@_-"/>
  </numFmts>
  <fonts count="17">
    <font>
      <sz val="10"/>
      <name val="Arial"/>
      <family val="0"/>
    </font>
    <font>
      <b/>
      <sz val="10"/>
      <name val="Arial"/>
      <family val="2"/>
    </font>
    <font>
      <b/>
      <u val="single"/>
      <sz val="10"/>
      <name val="Arial"/>
      <family val="2"/>
    </font>
    <font>
      <sz val="8"/>
      <name val="Arial"/>
      <family val="0"/>
    </font>
    <font>
      <u val="single"/>
      <sz val="10"/>
      <name val="Arial"/>
      <family val="0"/>
    </font>
    <font>
      <i/>
      <sz val="10"/>
      <name val="Arial"/>
      <family val="2"/>
    </font>
    <font>
      <sz val="11"/>
      <name val="Times New Roman"/>
      <family val="1"/>
    </font>
    <font>
      <sz val="12"/>
      <name val="新細明體"/>
      <family val="1"/>
    </font>
    <font>
      <sz val="12"/>
      <name val="Times New Roman"/>
      <family val="1"/>
    </font>
    <font>
      <sz val="10"/>
      <name val="Tahoma"/>
      <family val="2"/>
    </font>
    <font>
      <b/>
      <sz val="10"/>
      <name val="Tahoma"/>
      <family val="2"/>
    </font>
    <font>
      <b/>
      <i/>
      <sz val="10"/>
      <name val="Tahoma"/>
      <family val="2"/>
    </font>
    <font>
      <b/>
      <u val="single"/>
      <sz val="10"/>
      <name val="Tahoma"/>
      <family val="2"/>
    </font>
    <font>
      <u val="single"/>
      <sz val="10"/>
      <name val="Tahoma"/>
      <family val="2"/>
    </font>
    <font>
      <i/>
      <u val="single"/>
      <sz val="10"/>
      <name val="Tahoma"/>
      <family val="2"/>
    </font>
    <font>
      <u val="single"/>
      <sz val="10"/>
      <color indexed="12"/>
      <name val="Arial"/>
      <family val="0"/>
    </font>
    <font>
      <u val="single"/>
      <sz val="10"/>
      <color indexed="36"/>
      <name val="Arial"/>
      <family val="0"/>
    </font>
  </fonts>
  <fills count="2">
    <fill>
      <patternFill/>
    </fill>
    <fill>
      <patternFill patternType="gray125"/>
    </fill>
  </fills>
  <borders count="9">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6" fillId="0" borderId="0">
      <alignment/>
      <protection/>
    </xf>
    <xf numFmtId="0" fontId="6" fillId="0" borderId="0">
      <alignment/>
      <protection/>
    </xf>
  </cellStyleXfs>
  <cellXfs count="90">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horizontal="center"/>
    </xf>
    <xf numFmtId="0" fontId="4" fillId="0" borderId="0" xfId="0" applyFont="1" applyAlignment="1">
      <alignment/>
    </xf>
    <xf numFmtId="0" fontId="0" fillId="0" borderId="1" xfId="0" applyBorder="1" applyAlignment="1">
      <alignment/>
    </xf>
    <xf numFmtId="15" fontId="0" fillId="0" borderId="0" xfId="0" applyNumberFormat="1" applyAlignment="1">
      <alignment/>
    </xf>
    <xf numFmtId="37" fontId="0" fillId="0" borderId="0" xfId="0" applyNumberFormat="1" applyAlignment="1">
      <alignment/>
    </xf>
    <xf numFmtId="37" fontId="0" fillId="0" borderId="1" xfId="0" applyNumberFormat="1" applyBorder="1" applyAlignment="1">
      <alignment/>
    </xf>
    <xf numFmtId="37" fontId="0" fillId="0" borderId="0" xfId="0" applyNumberFormat="1" applyBorder="1" applyAlignment="1">
      <alignment/>
    </xf>
    <xf numFmtId="37" fontId="0" fillId="0" borderId="2" xfId="0" applyNumberFormat="1" applyBorder="1" applyAlignment="1">
      <alignment/>
    </xf>
    <xf numFmtId="37" fontId="0" fillId="0" borderId="3" xfId="0" applyNumberFormat="1" applyBorder="1" applyAlignment="1">
      <alignment/>
    </xf>
    <xf numFmtId="37" fontId="0" fillId="0" borderId="4" xfId="0" applyNumberFormat="1" applyBorder="1" applyAlignment="1">
      <alignment/>
    </xf>
    <xf numFmtId="37" fontId="0" fillId="0" borderId="4" xfId="0" applyNumberFormat="1" applyBorder="1" applyAlignment="1">
      <alignment horizontal="center"/>
    </xf>
    <xf numFmtId="0" fontId="5" fillId="0" borderId="0" xfId="0" applyFont="1" applyAlignment="1">
      <alignment/>
    </xf>
    <xf numFmtId="37" fontId="0" fillId="0" borderId="3" xfId="0" applyNumberFormat="1" applyFill="1" applyBorder="1" applyAlignment="1">
      <alignment/>
    </xf>
    <xf numFmtId="37" fontId="0" fillId="0" borderId="5" xfId="0" applyNumberFormat="1" applyBorder="1" applyAlignment="1">
      <alignment/>
    </xf>
    <xf numFmtId="37" fontId="1" fillId="0" borderId="5" xfId="0" applyNumberFormat="1" applyFont="1" applyBorder="1" applyAlignment="1">
      <alignment/>
    </xf>
    <xf numFmtId="37" fontId="1" fillId="0" borderId="0" xfId="0" applyNumberFormat="1" applyFont="1" applyAlignment="1">
      <alignment/>
    </xf>
    <xf numFmtId="37" fontId="0" fillId="0" borderId="0" xfId="0" applyNumberFormat="1" applyBorder="1" applyAlignment="1">
      <alignment horizontal="center"/>
    </xf>
    <xf numFmtId="43" fontId="0" fillId="0" borderId="3" xfId="15" applyBorder="1" applyAlignment="1">
      <alignment horizontal="center"/>
    </xf>
    <xf numFmtId="0" fontId="0" fillId="0" borderId="2" xfId="0" applyBorder="1" applyAlignment="1">
      <alignment/>
    </xf>
    <xf numFmtId="43" fontId="0" fillId="0" borderId="0" xfId="15" applyAlignment="1">
      <alignment/>
    </xf>
    <xf numFmtId="0" fontId="0" fillId="0" borderId="6" xfId="0" applyBorder="1" applyAlignment="1">
      <alignment/>
    </xf>
    <xf numFmtId="37" fontId="1" fillId="0" borderId="6" xfId="0" applyNumberFormat="1" applyFont="1" applyBorder="1" applyAlignment="1">
      <alignment/>
    </xf>
    <xf numFmtId="43" fontId="0" fillId="0" borderId="1" xfId="15" applyBorder="1" applyAlignment="1">
      <alignment/>
    </xf>
    <xf numFmtId="43" fontId="0" fillId="0" borderId="0" xfId="15" applyBorder="1" applyAlignment="1">
      <alignment/>
    </xf>
    <xf numFmtId="39" fontId="0" fillId="0" borderId="0" xfId="0" applyNumberFormat="1" applyAlignment="1">
      <alignment/>
    </xf>
    <xf numFmtId="164" fontId="0" fillId="0" borderId="7" xfId="0" applyNumberFormat="1" applyBorder="1" applyAlignment="1">
      <alignment/>
    </xf>
    <xf numFmtId="164" fontId="0" fillId="0" borderId="0" xfId="0" applyNumberFormat="1" applyAlignment="1">
      <alignment/>
    </xf>
    <xf numFmtId="39" fontId="0" fillId="0" borderId="7" xfId="0" applyNumberFormat="1" applyBorder="1" applyAlignment="1">
      <alignment/>
    </xf>
    <xf numFmtId="37" fontId="0" fillId="0" borderId="8" xfId="0" applyNumberFormat="1" applyBorder="1" applyAlignment="1">
      <alignment/>
    </xf>
    <xf numFmtId="164" fontId="0" fillId="0" borderId="8" xfId="0" applyNumberFormat="1" applyBorder="1" applyAlignment="1">
      <alignment/>
    </xf>
    <xf numFmtId="39" fontId="0" fillId="0" borderId="8" xfId="0" applyNumberFormat="1" applyBorder="1" applyAlignment="1">
      <alignment/>
    </xf>
    <xf numFmtId="41" fontId="0" fillId="0" borderId="0" xfId="15" applyNumberFormat="1" applyAlignment="1">
      <alignment/>
    </xf>
    <xf numFmtId="41" fontId="0" fillId="0" borderId="1" xfId="15" applyNumberFormat="1" applyBorder="1" applyAlignment="1">
      <alignment/>
    </xf>
    <xf numFmtId="41" fontId="0" fillId="0" borderId="7" xfId="15" applyNumberFormat="1" applyBorder="1" applyAlignment="1">
      <alignment/>
    </xf>
    <xf numFmtId="41" fontId="0" fillId="0" borderId="0" xfId="15" applyNumberFormat="1" applyBorder="1" applyAlignment="1">
      <alignment/>
    </xf>
    <xf numFmtId="0" fontId="1" fillId="0" borderId="0" xfId="0" applyFont="1" applyAlignment="1">
      <alignment horizontal="left"/>
    </xf>
    <xf numFmtId="0" fontId="0" fillId="0" borderId="0" xfId="0" applyAlignment="1">
      <alignment horizontal="left"/>
    </xf>
    <xf numFmtId="0" fontId="9" fillId="0" borderId="0" xfId="0" applyFont="1" applyAlignment="1">
      <alignment/>
    </xf>
    <xf numFmtId="0" fontId="10" fillId="0" borderId="0" xfId="25" applyFont="1" applyAlignment="1">
      <alignment horizontal="left"/>
      <protection/>
    </xf>
    <xf numFmtId="0" fontId="9" fillId="0" borderId="0" xfId="25" applyFont="1" applyAlignment="1">
      <alignment horizontal="center"/>
      <protection/>
    </xf>
    <xf numFmtId="0" fontId="9" fillId="0" borderId="0" xfId="25" applyFont="1">
      <alignment/>
      <protection/>
    </xf>
    <xf numFmtId="0" fontId="9" fillId="0" borderId="0" xfId="23" applyFont="1">
      <alignment/>
      <protection/>
    </xf>
    <xf numFmtId="38" fontId="10" fillId="0" borderId="0" xfId="23" applyNumberFormat="1" applyFont="1" applyBorder="1">
      <alignment/>
      <protection/>
    </xf>
    <xf numFmtId="15" fontId="9" fillId="0" borderId="0" xfId="23" applyNumberFormat="1" applyFont="1" applyBorder="1">
      <alignment/>
      <protection/>
    </xf>
    <xf numFmtId="0" fontId="10" fillId="0" borderId="0" xfId="25" applyFont="1" applyAlignment="1">
      <alignment/>
      <protection/>
    </xf>
    <xf numFmtId="38" fontId="11" fillId="0" borderId="0" xfId="23" applyNumberFormat="1" applyFont="1" applyBorder="1" applyAlignment="1">
      <alignment horizontal="left"/>
      <protection/>
    </xf>
    <xf numFmtId="0" fontId="9" fillId="0" borderId="0" xfId="25" applyFont="1" applyAlignment="1">
      <alignment/>
      <protection/>
    </xf>
    <xf numFmtId="0" fontId="9" fillId="0" borderId="0" xfId="26" applyFont="1" applyAlignment="1">
      <alignment horizontal="center"/>
      <protection/>
    </xf>
    <xf numFmtId="0" fontId="9" fillId="0" borderId="0" xfId="26" applyFont="1">
      <alignment/>
      <protection/>
    </xf>
    <xf numFmtId="165" fontId="9" fillId="0" borderId="0" xfId="17" applyNumberFormat="1" applyFont="1" applyAlignment="1">
      <alignment/>
    </xf>
    <xf numFmtId="0" fontId="12" fillId="0" borderId="0" xfId="26" applyFont="1" applyAlignment="1">
      <alignment horizontal="left"/>
      <protection/>
    </xf>
    <xf numFmtId="0" fontId="13" fillId="0" borderId="0" xfId="23" applyFont="1" applyAlignment="1">
      <alignment horizontal="centerContinuous"/>
      <protection/>
    </xf>
    <xf numFmtId="0" fontId="13" fillId="0" borderId="0" xfId="26" applyFont="1" applyAlignment="1">
      <alignment horizontal="centerContinuous"/>
      <protection/>
    </xf>
    <xf numFmtId="0" fontId="14" fillId="0" borderId="0" xfId="25" applyFont="1" applyBorder="1" applyAlignment="1">
      <alignment horizontal="centerContinuous"/>
      <protection/>
    </xf>
    <xf numFmtId="0" fontId="10" fillId="0" borderId="0" xfId="0" applyFont="1" applyAlignment="1">
      <alignment horizontal="center"/>
    </xf>
    <xf numFmtId="0" fontId="9" fillId="0" borderId="0" xfId="0" applyFont="1" applyFill="1" applyAlignment="1">
      <alignment/>
    </xf>
    <xf numFmtId="0" fontId="10" fillId="0" borderId="0" xfId="24" applyFont="1">
      <alignment/>
      <protection/>
    </xf>
    <xf numFmtId="0" fontId="10" fillId="0" borderId="0" xfId="24" applyFont="1" applyAlignment="1">
      <alignment horizontal="center"/>
      <protection/>
    </xf>
    <xf numFmtId="0" fontId="10" fillId="0" borderId="0" xfId="24" applyFont="1" applyFill="1" applyAlignment="1">
      <alignment horizontal="center"/>
      <protection/>
    </xf>
    <xf numFmtId="165" fontId="10" fillId="0" borderId="0" xfId="17" applyNumberFormat="1" applyFont="1" applyAlignment="1">
      <alignment horizontal="center"/>
    </xf>
    <xf numFmtId="38" fontId="10" fillId="0" borderId="0" xfId="24" applyNumberFormat="1" applyFont="1" applyAlignment="1">
      <alignment horizontal="center"/>
      <protection/>
    </xf>
    <xf numFmtId="0" fontId="9" fillId="0" borderId="0" xfId="24" applyFont="1">
      <alignment/>
      <protection/>
    </xf>
    <xf numFmtId="0" fontId="9" fillId="0" borderId="0" xfId="24" applyFont="1" applyAlignment="1">
      <alignment horizontal="center"/>
      <protection/>
    </xf>
    <xf numFmtId="0" fontId="9" fillId="0" borderId="0" xfId="24" applyFont="1" applyFill="1">
      <alignment/>
      <protection/>
    </xf>
    <xf numFmtId="0" fontId="9" fillId="0" borderId="0" xfId="24" applyFont="1" quotePrefix="1">
      <alignment/>
      <protection/>
    </xf>
    <xf numFmtId="0" fontId="9" fillId="0" borderId="0" xfId="23" applyFont="1" applyAlignment="1">
      <alignment horizontal="left"/>
      <protection/>
    </xf>
    <xf numFmtId="0" fontId="9" fillId="0" borderId="0" xfId="23" applyFont="1" applyAlignment="1">
      <alignment/>
      <protection/>
    </xf>
    <xf numFmtId="41" fontId="9" fillId="0" borderId="0" xfId="15" applyNumberFormat="1" applyFont="1" applyAlignment="1">
      <alignment/>
    </xf>
    <xf numFmtId="41" fontId="9" fillId="0" borderId="0" xfId="15" applyNumberFormat="1" applyFont="1" applyAlignment="1">
      <alignment horizontal="center"/>
    </xf>
    <xf numFmtId="41" fontId="9" fillId="0" borderId="8" xfId="15" applyNumberFormat="1" applyFont="1" applyBorder="1" applyAlignment="1">
      <alignment/>
    </xf>
    <xf numFmtId="41" fontId="9" fillId="0" borderId="8" xfId="15" applyNumberFormat="1" applyFont="1" applyBorder="1" applyAlignment="1">
      <alignment horizontal="center"/>
    </xf>
    <xf numFmtId="41" fontId="9" fillId="0" borderId="0" xfId="15" applyNumberFormat="1" applyFont="1" applyFill="1" applyAlignment="1">
      <alignment/>
    </xf>
    <xf numFmtId="41" fontId="9" fillId="0" borderId="0" xfId="15" applyNumberFormat="1" applyFont="1" applyAlignment="1">
      <alignment/>
    </xf>
    <xf numFmtId="41" fontId="9" fillId="0" borderId="0" xfId="15" applyNumberFormat="1" applyFont="1" applyAlignment="1">
      <alignment horizontal="right"/>
    </xf>
    <xf numFmtId="41" fontId="9" fillId="0" borderId="0" xfId="15" applyNumberFormat="1" applyFont="1" applyFill="1" applyAlignment="1">
      <alignment/>
    </xf>
    <xf numFmtId="0" fontId="0" fillId="0" borderId="6" xfId="0" applyFill="1" applyBorder="1" applyAlignment="1">
      <alignment/>
    </xf>
    <xf numFmtId="39" fontId="0" fillId="0" borderId="0" xfId="0" applyNumberFormat="1" applyFill="1" applyAlignment="1">
      <alignment/>
    </xf>
    <xf numFmtId="43" fontId="0" fillId="0" borderId="0" xfId="15" applyFill="1" applyAlignment="1">
      <alignment/>
    </xf>
    <xf numFmtId="0" fontId="0" fillId="0" borderId="0" xfId="0" applyFill="1" applyAlignment="1">
      <alignment/>
    </xf>
    <xf numFmtId="37" fontId="0" fillId="0" borderId="0" xfId="0" applyNumberFormat="1" applyFill="1" applyAlignment="1">
      <alignment/>
    </xf>
    <xf numFmtId="41" fontId="0" fillId="0" borderId="0" xfId="15" applyNumberFormat="1" applyFill="1" applyAlignment="1">
      <alignment/>
    </xf>
    <xf numFmtId="0" fontId="0" fillId="0" borderId="0" xfId="0" applyAlignment="1">
      <alignment/>
    </xf>
    <xf numFmtId="0" fontId="1" fillId="0" borderId="0" xfId="0" applyFont="1" applyAlignment="1">
      <alignment/>
    </xf>
    <xf numFmtId="0" fontId="0" fillId="0" borderId="0" xfId="0" applyAlignment="1">
      <alignment horizontal="center"/>
    </xf>
    <xf numFmtId="0" fontId="1" fillId="0" borderId="0" xfId="0" applyFont="1" applyAlignment="1">
      <alignment horizontal="left"/>
    </xf>
    <xf numFmtId="0" fontId="0" fillId="0" borderId="0" xfId="0" applyAlignment="1">
      <alignment horizontal="left"/>
    </xf>
    <xf numFmtId="0" fontId="9" fillId="0" borderId="0" xfId="23" applyFont="1" applyAlignment="1">
      <alignment horizontal="justify" wrapText="1"/>
      <protection/>
    </xf>
  </cellXfs>
  <cellStyles count="13">
    <cellStyle name="Normal" xfId="0"/>
    <cellStyle name="Comma" xfId="15"/>
    <cellStyle name="Comma [0]" xfId="16"/>
    <cellStyle name="Comma_Sheet3" xfId="17"/>
    <cellStyle name="Currency" xfId="18"/>
    <cellStyle name="Currency [0]" xfId="19"/>
    <cellStyle name="Followed Hyperlink" xfId="20"/>
    <cellStyle name="Hyperlink" xfId="21"/>
    <cellStyle name="Percent" xfId="22"/>
    <cellStyle name="一般_3rdQTERLYREPORT" xfId="23"/>
    <cellStyle name="一般_MAcurrentmthYR2002" xfId="24"/>
    <cellStyle name="一般_Sheet1" xfId="25"/>
    <cellStyle name="一般_Sheet2"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63"/>
  <sheetViews>
    <sheetView tabSelected="1" view="pageBreakPreview" zoomScale="60" workbookViewId="0" topLeftCell="A1">
      <selection activeCell="G33" sqref="G33"/>
    </sheetView>
  </sheetViews>
  <sheetFormatPr defaultColWidth="9.140625" defaultRowHeight="12.75"/>
  <cols>
    <col min="1" max="1" width="44.8515625" style="0" bestFit="1" customWidth="1"/>
    <col min="2" max="2" width="0" style="0" hidden="1" customWidth="1"/>
    <col min="3" max="3" width="17.7109375" style="0" customWidth="1"/>
    <col min="4" max="4" width="1.7109375" style="0" customWidth="1"/>
    <col min="5" max="5" width="17.7109375" style="0" customWidth="1"/>
    <col min="6" max="6" width="1.7109375" style="0" customWidth="1"/>
    <col min="7" max="7" width="17.7109375" style="0" customWidth="1"/>
    <col min="8" max="8" width="1.7109375" style="0" customWidth="1"/>
    <col min="9" max="9" width="17.7109375" style="0" customWidth="1"/>
    <col min="10" max="10" width="6.421875" style="0" customWidth="1"/>
  </cols>
  <sheetData>
    <row r="1" spans="1:9" ht="12.75">
      <c r="A1" s="85" t="s">
        <v>103</v>
      </c>
      <c r="B1" s="84"/>
      <c r="C1" s="84"/>
      <c r="D1" s="84"/>
      <c r="E1" s="84"/>
      <c r="F1" s="84"/>
      <c r="G1" s="84"/>
      <c r="H1" s="84"/>
      <c r="I1" s="84"/>
    </row>
    <row r="2" spans="1:5" ht="12.75">
      <c r="A2" t="s">
        <v>113</v>
      </c>
      <c r="C2" s="1" t="s">
        <v>28</v>
      </c>
      <c r="D2" s="1"/>
      <c r="E2" s="1"/>
    </row>
    <row r="3" spans="1:8" ht="12.75">
      <c r="A3" s="85" t="s">
        <v>0</v>
      </c>
      <c r="B3" s="84"/>
      <c r="C3" s="84"/>
      <c r="D3" s="84"/>
      <c r="E3" s="84"/>
      <c r="F3" s="84"/>
      <c r="G3" s="84"/>
      <c r="H3" s="1"/>
    </row>
    <row r="4" spans="1:9" ht="12.75">
      <c r="A4" s="85" t="s">
        <v>104</v>
      </c>
      <c r="B4" s="84"/>
      <c r="C4" s="84"/>
      <c r="D4" s="84"/>
      <c r="E4" s="84"/>
      <c r="F4" s="84"/>
      <c r="G4" s="84"/>
      <c r="H4" s="84"/>
      <c r="I4" s="84"/>
    </row>
    <row r="6" spans="3:10" ht="12.75">
      <c r="C6" s="84" t="s">
        <v>105</v>
      </c>
      <c r="D6" s="84"/>
      <c r="E6" s="84"/>
      <c r="G6" s="84" t="s">
        <v>6</v>
      </c>
      <c r="H6" s="84"/>
      <c r="I6" s="84"/>
      <c r="J6" s="84"/>
    </row>
    <row r="7" spans="3:9" ht="12.75">
      <c r="C7" s="3" t="s">
        <v>1</v>
      </c>
      <c r="E7" s="3" t="s">
        <v>4</v>
      </c>
      <c r="G7" s="3" t="s">
        <v>7</v>
      </c>
      <c r="I7" s="3" t="s">
        <v>9</v>
      </c>
    </row>
    <row r="8" spans="3:9" ht="12.75">
      <c r="C8" s="3" t="s">
        <v>2</v>
      </c>
      <c r="E8" s="3" t="s">
        <v>2</v>
      </c>
      <c r="G8" s="3" t="s">
        <v>8</v>
      </c>
      <c r="I8" s="3" t="s">
        <v>2</v>
      </c>
    </row>
    <row r="9" spans="3:9" ht="12.75">
      <c r="C9" s="3" t="s">
        <v>3</v>
      </c>
      <c r="E9" s="3" t="s">
        <v>5</v>
      </c>
      <c r="G9" s="3" t="s">
        <v>10</v>
      </c>
      <c r="I9" s="3" t="s">
        <v>10</v>
      </c>
    </row>
    <row r="10" ht="12.75">
      <c r="E10" s="3" t="s">
        <v>3</v>
      </c>
    </row>
    <row r="11" ht="12.75">
      <c r="E11" s="3"/>
    </row>
    <row r="12" spans="3:9" ht="12.75">
      <c r="C12" s="3" t="s">
        <v>89</v>
      </c>
      <c r="E12" s="3" t="s">
        <v>92</v>
      </c>
      <c r="G12" s="3" t="s">
        <v>89</v>
      </c>
      <c r="I12" s="3" t="s">
        <v>92</v>
      </c>
    </row>
    <row r="13" spans="3:9" ht="12.75">
      <c r="C13" s="3" t="s">
        <v>29</v>
      </c>
      <c r="E13" s="3" t="s">
        <v>29</v>
      </c>
      <c r="G13" s="3" t="s">
        <v>29</v>
      </c>
      <c r="I13" s="3" t="s">
        <v>29</v>
      </c>
    </row>
    <row r="14" spans="3:9" ht="12.75">
      <c r="C14" s="3" t="s">
        <v>106</v>
      </c>
      <c r="E14" s="3" t="s">
        <v>93</v>
      </c>
      <c r="G14" s="3" t="s">
        <v>106</v>
      </c>
      <c r="I14" s="3" t="s">
        <v>93</v>
      </c>
    </row>
    <row r="15" ht="12.75">
      <c r="E15" s="3"/>
    </row>
    <row r="16" spans="1:9" ht="12.75">
      <c r="A16" s="4" t="s">
        <v>88</v>
      </c>
      <c r="C16" s="7"/>
      <c r="D16" s="7"/>
      <c r="E16" s="7"/>
      <c r="F16" s="7"/>
      <c r="G16" s="7"/>
      <c r="H16" s="7"/>
      <c r="I16" s="7"/>
    </row>
    <row r="17" spans="1:9" ht="12.75">
      <c r="A17" t="s">
        <v>11</v>
      </c>
      <c r="C17" s="7">
        <f>323939-190344</f>
        <v>133595</v>
      </c>
      <c r="D17" s="7"/>
      <c r="E17" s="22">
        <v>0</v>
      </c>
      <c r="F17" s="7"/>
      <c r="G17" s="7">
        <v>323939</v>
      </c>
      <c r="H17" s="7"/>
      <c r="I17" s="22">
        <v>0</v>
      </c>
    </row>
    <row r="18" spans="3:9" ht="12.75">
      <c r="C18" s="7"/>
      <c r="D18" s="7"/>
      <c r="E18" s="7"/>
      <c r="F18" s="7"/>
      <c r="G18" s="7"/>
      <c r="H18" s="7"/>
      <c r="I18" s="22"/>
    </row>
    <row r="19" spans="1:9" ht="12.75">
      <c r="A19" t="s">
        <v>12</v>
      </c>
      <c r="C19" s="8">
        <f>-243023+140016</f>
        <v>-103007</v>
      </c>
      <c r="D19" s="7"/>
      <c r="E19" s="25">
        <v>0</v>
      </c>
      <c r="F19" s="7"/>
      <c r="G19" s="8">
        <v>-243023</v>
      </c>
      <c r="H19" s="7"/>
      <c r="I19" s="25">
        <v>0</v>
      </c>
    </row>
    <row r="20" spans="3:9" ht="12.75">
      <c r="C20" s="7"/>
      <c r="D20" s="7"/>
      <c r="E20" s="7"/>
      <c r="F20" s="7"/>
      <c r="G20" s="7"/>
      <c r="H20" s="7"/>
      <c r="I20" s="22"/>
    </row>
    <row r="21" spans="1:9" ht="12.75">
      <c r="A21" s="1" t="s">
        <v>13</v>
      </c>
      <c r="C21" s="7">
        <f>SUM(C17:C19)</f>
        <v>30588</v>
      </c>
      <c r="D21" s="7"/>
      <c r="E21" s="22">
        <v>0</v>
      </c>
      <c r="F21" s="7"/>
      <c r="G21" s="7">
        <f>SUM(G17:G19)</f>
        <v>80916</v>
      </c>
      <c r="H21" s="7"/>
      <c r="I21" s="22">
        <v>0</v>
      </c>
    </row>
    <row r="22" spans="3:9" ht="12.75">
      <c r="C22" s="7"/>
      <c r="D22" s="7"/>
      <c r="E22" s="7"/>
      <c r="F22" s="7"/>
      <c r="G22" s="7"/>
      <c r="H22" s="7"/>
      <c r="I22" s="22"/>
    </row>
    <row r="23" spans="1:9" ht="12.75">
      <c r="A23" s="81" t="s">
        <v>153</v>
      </c>
      <c r="B23" s="81"/>
      <c r="C23" s="82">
        <v>-837</v>
      </c>
      <c r="D23" s="82"/>
      <c r="E23" s="80">
        <v>0</v>
      </c>
      <c r="F23" s="82"/>
      <c r="G23" s="82">
        <v>-194</v>
      </c>
      <c r="H23" s="82"/>
      <c r="I23" s="80">
        <v>0</v>
      </c>
    </row>
    <row r="24" spans="3:9" ht="12.75">
      <c r="C24" s="7"/>
      <c r="D24" s="7"/>
      <c r="E24" s="22"/>
      <c r="F24" s="7"/>
      <c r="G24" s="7"/>
      <c r="H24" s="7"/>
      <c r="I24" s="22"/>
    </row>
    <row r="25" spans="1:9" ht="12.75">
      <c r="A25" t="s">
        <v>14</v>
      </c>
      <c r="C25" s="7">
        <f>-35432+21295</f>
        <v>-14137</v>
      </c>
      <c r="D25" s="7"/>
      <c r="E25" s="22">
        <v>0</v>
      </c>
      <c r="F25" s="7"/>
      <c r="G25" s="7">
        <v>-35432</v>
      </c>
      <c r="H25" s="7"/>
      <c r="I25" s="22">
        <v>0</v>
      </c>
    </row>
    <row r="26" spans="3:9" ht="12.75">
      <c r="C26" s="7"/>
      <c r="D26" s="7"/>
      <c r="E26" s="22"/>
      <c r="F26" s="7"/>
      <c r="G26" s="7"/>
      <c r="H26" s="7"/>
      <c r="I26" s="22"/>
    </row>
    <row r="27" spans="1:9" ht="12.75">
      <c r="A27" t="s">
        <v>15</v>
      </c>
      <c r="C27" s="7">
        <f>+-4190+3391</f>
        <v>-799</v>
      </c>
      <c r="D27" s="7"/>
      <c r="E27" s="22">
        <v>0</v>
      </c>
      <c r="F27" s="7"/>
      <c r="G27" s="9">
        <v>-4190</v>
      </c>
      <c r="H27" s="7"/>
      <c r="I27" s="22">
        <v>0</v>
      </c>
    </row>
    <row r="28" spans="3:9" ht="12.75">
      <c r="C28" s="8"/>
      <c r="D28" s="7"/>
      <c r="E28" s="8" t="s">
        <v>28</v>
      </c>
      <c r="F28" s="7"/>
      <c r="G28" s="5"/>
      <c r="H28" s="7"/>
      <c r="I28" s="25"/>
    </row>
    <row r="29" spans="3:9" ht="12.75">
      <c r="C29" s="7"/>
      <c r="D29" s="7"/>
      <c r="E29" s="7"/>
      <c r="F29" s="7"/>
      <c r="G29" s="7"/>
      <c r="H29" s="7"/>
      <c r="I29" s="22"/>
    </row>
    <row r="30" spans="1:9" ht="12.75">
      <c r="A30" s="1" t="s">
        <v>16</v>
      </c>
      <c r="C30" s="7">
        <f>SUM(C21:C27)</f>
        <v>14815</v>
      </c>
      <c r="D30" s="7"/>
      <c r="E30" s="22">
        <v>0</v>
      </c>
      <c r="F30" s="7"/>
      <c r="G30" s="7">
        <f>SUM(G21:G27)</f>
        <v>41100</v>
      </c>
      <c r="H30" s="7"/>
      <c r="I30" s="22">
        <v>0</v>
      </c>
    </row>
    <row r="31" spans="3:9" ht="12.75">
      <c r="C31" s="7"/>
      <c r="D31" s="7"/>
      <c r="E31" s="22"/>
      <c r="F31" s="7"/>
      <c r="G31" s="7"/>
      <c r="H31" s="7"/>
      <c r="I31" s="26"/>
    </row>
    <row r="32" spans="1:9" ht="12.75">
      <c r="A32" t="s">
        <v>17</v>
      </c>
      <c r="C32" s="8">
        <v>-4164</v>
      </c>
      <c r="D32" s="7"/>
      <c r="E32" s="25">
        <v>0</v>
      </c>
      <c r="F32" s="7"/>
      <c r="G32" s="8">
        <v>-10892</v>
      </c>
      <c r="H32" s="7"/>
      <c r="I32" s="25">
        <v>0</v>
      </c>
    </row>
    <row r="33" spans="3:9" ht="12.75">
      <c r="C33" s="7"/>
      <c r="D33" s="7"/>
      <c r="E33" s="7"/>
      <c r="F33" s="7"/>
      <c r="G33" s="7"/>
      <c r="H33" s="7"/>
      <c r="I33" s="22"/>
    </row>
    <row r="34" spans="1:9" ht="12.75">
      <c r="A34" s="1" t="s">
        <v>18</v>
      </c>
      <c r="C34" s="7">
        <f>SUM(C30:C32)</f>
        <v>10651</v>
      </c>
      <c r="D34" s="7"/>
      <c r="E34" s="22">
        <v>0</v>
      </c>
      <c r="F34" s="7"/>
      <c r="G34" s="7">
        <f>SUM(G30:G32)</f>
        <v>30208</v>
      </c>
      <c r="H34" s="7"/>
      <c r="I34" s="22">
        <v>0</v>
      </c>
    </row>
    <row r="35" spans="3:9" ht="12.75">
      <c r="C35" s="7"/>
      <c r="D35" s="7"/>
      <c r="E35" s="7"/>
      <c r="F35" s="7"/>
      <c r="G35" s="7"/>
      <c r="H35" s="7"/>
      <c r="I35" s="7"/>
    </row>
    <row r="36" spans="1:9" ht="12.75">
      <c r="A36" s="2" t="s">
        <v>19</v>
      </c>
      <c r="C36" s="22"/>
      <c r="D36" s="7"/>
      <c r="E36" s="7"/>
      <c r="F36" s="7"/>
      <c r="G36" s="7"/>
      <c r="H36" s="7"/>
      <c r="I36" s="7"/>
    </row>
    <row r="37" spans="1:9" ht="12.75">
      <c r="A37" t="s">
        <v>58</v>
      </c>
      <c r="C37" s="22">
        <v>0</v>
      </c>
      <c r="D37" s="7"/>
      <c r="E37" s="7">
        <v>20700</v>
      </c>
      <c r="F37" s="7"/>
      <c r="G37" s="22">
        <v>0</v>
      </c>
      <c r="H37" s="7"/>
      <c r="I37" s="7">
        <v>16701</v>
      </c>
    </row>
    <row r="38" spans="3:9" ht="12.75">
      <c r="C38" s="7"/>
      <c r="D38" s="7"/>
      <c r="E38" s="7"/>
      <c r="F38" s="7"/>
      <c r="G38" s="7"/>
      <c r="H38" s="7"/>
      <c r="I38" s="7"/>
    </row>
    <row r="39" spans="1:9" ht="13.5" thickBot="1">
      <c r="A39" s="1" t="s">
        <v>108</v>
      </c>
      <c r="C39" s="31">
        <f>SUM(C34:C37)</f>
        <v>10651</v>
      </c>
      <c r="D39" s="7"/>
      <c r="E39" s="31">
        <f>SUM(E34:E37)</f>
        <v>20700</v>
      </c>
      <c r="F39" s="7"/>
      <c r="G39" s="31">
        <f>SUM(G34:G37)</f>
        <v>30208</v>
      </c>
      <c r="H39" s="7"/>
      <c r="I39" s="31">
        <f>SUM(I34:I37)</f>
        <v>16701</v>
      </c>
    </row>
    <row r="40" spans="3:9" ht="12.75">
      <c r="C40" s="7"/>
      <c r="D40" s="7"/>
      <c r="E40" s="7"/>
      <c r="F40" s="7"/>
      <c r="G40" s="7"/>
      <c r="H40" s="7"/>
      <c r="I40" s="7"/>
    </row>
    <row r="41" spans="1:9" ht="12.75">
      <c r="A41" s="1" t="s">
        <v>20</v>
      </c>
      <c r="C41" s="7"/>
      <c r="D41" s="7"/>
      <c r="E41" s="7"/>
      <c r="F41" s="7"/>
      <c r="G41" s="7"/>
      <c r="H41" s="7"/>
      <c r="I41" s="7"/>
    </row>
    <row r="42" spans="3:9" ht="12.75">
      <c r="C42" s="7"/>
      <c r="D42" s="7"/>
      <c r="E42" s="7"/>
      <c r="F42" s="7"/>
      <c r="G42" s="7"/>
      <c r="H42" s="7"/>
      <c r="I42" s="7"/>
    </row>
    <row r="43" spans="1:9" ht="12.75">
      <c r="A43" t="s">
        <v>21</v>
      </c>
      <c r="C43" s="7">
        <v>8946</v>
      </c>
      <c r="D43" s="7"/>
      <c r="E43" s="7">
        <v>20700</v>
      </c>
      <c r="F43" s="7"/>
      <c r="G43" s="7">
        <v>28267</v>
      </c>
      <c r="H43" s="7"/>
      <c r="I43" s="7">
        <v>16701</v>
      </c>
    </row>
    <row r="44" spans="3:9" ht="12.75">
      <c r="C44" s="7"/>
      <c r="D44" s="7"/>
      <c r="E44" s="7"/>
      <c r="F44" s="7"/>
      <c r="G44" s="7"/>
      <c r="H44" s="7"/>
      <c r="I44" s="7"/>
    </row>
    <row r="45" spans="1:9" ht="12.75">
      <c r="A45" t="s">
        <v>22</v>
      </c>
      <c r="C45" s="7">
        <v>1705</v>
      </c>
      <c r="D45" s="7"/>
      <c r="E45" s="22">
        <v>0</v>
      </c>
      <c r="F45" s="7"/>
      <c r="G45" s="7">
        <v>1941</v>
      </c>
      <c r="H45" s="7"/>
      <c r="I45" s="22">
        <v>0</v>
      </c>
    </row>
    <row r="46" spans="3:9" ht="12.75">
      <c r="C46" s="7"/>
      <c r="D46" s="7"/>
      <c r="E46" s="7"/>
      <c r="F46" s="7"/>
      <c r="G46" s="7"/>
      <c r="H46" s="7"/>
      <c r="I46" s="7"/>
    </row>
    <row r="47" spans="1:9" ht="13.5" thickBot="1">
      <c r="A47" s="1" t="s">
        <v>109</v>
      </c>
      <c r="C47" s="31">
        <f>SUM(C43:C45)</f>
        <v>10651</v>
      </c>
      <c r="D47" s="7"/>
      <c r="E47" s="31">
        <f>SUM(E43:E45)</f>
        <v>20700</v>
      </c>
      <c r="F47" s="7"/>
      <c r="G47" s="31">
        <f>SUM(G43:G45)</f>
        <v>30208</v>
      </c>
      <c r="H47" s="7"/>
      <c r="I47" s="31">
        <f>SUM(I43:I45)</f>
        <v>16701</v>
      </c>
    </row>
    <row r="48" spans="3:9" ht="12.75">
      <c r="C48" s="7"/>
      <c r="D48" s="7"/>
      <c r="E48" s="7"/>
      <c r="F48" s="7"/>
      <c r="G48" s="7"/>
      <c r="H48" s="7"/>
      <c r="I48" s="7"/>
    </row>
    <row r="49" spans="1:9" ht="12.75">
      <c r="A49" t="s">
        <v>23</v>
      </c>
      <c r="C49" s="7"/>
      <c r="D49" s="7"/>
      <c r="E49" s="7"/>
      <c r="F49" s="7"/>
      <c r="G49" s="7"/>
      <c r="H49" s="7"/>
      <c r="I49" s="7"/>
    </row>
    <row r="50" spans="1:9" ht="12.75">
      <c r="A50" t="s">
        <v>156</v>
      </c>
      <c r="C50" s="7"/>
      <c r="D50" s="7"/>
      <c r="E50" s="7"/>
      <c r="F50" s="7"/>
      <c r="G50" s="7"/>
      <c r="H50" s="7"/>
      <c r="I50" s="7"/>
    </row>
    <row r="51" spans="3:9" ht="12.75">
      <c r="C51" s="7"/>
      <c r="D51" s="7"/>
      <c r="E51" s="7"/>
      <c r="F51" s="7"/>
      <c r="G51" s="7"/>
      <c r="H51" s="7"/>
      <c r="I51" s="7"/>
    </row>
    <row r="52" spans="1:9" ht="12.75">
      <c r="A52" s="4" t="s">
        <v>24</v>
      </c>
      <c r="C52" s="7"/>
      <c r="D52" s="7"/>
      <c r="E52" s="7"/>
      <c r="F52" s="7"/>
      <c r="G52" s="7"/>
      <c r="H52" s="7"/>
      <c r="I52" s="7"/>
    </row>
    <row r="53" spans="1:9" ht="12.75">
      <c r="A53" t="s">
        <v>25</v>
      </c>
      <c r="C53" s="79">
        <v>3.31</v>
      </c>
      <c r="D53" s="79"/>
      <c r="E53" s="80">
        <v>0</v>
      </c>
      <c r="F53" s="79"/>
      <c r="G53" s="79">
        <v>10.59</v>
      </c>
      <c r="H53" s="27"/>
      <c r="I53" s="22">
        <v>0</v>
      </c>
    </row>
    <row r="54" spans="1:9" ht="12.75">
      <c r="A54" t="s">
        <v>59</v>
      </c>
      <c r="C54" s="22">
        <v>0</v>
      </c>
      <c r="D54" s="27"/>
      <c r="E54" s="27">
        <v>135.28</v>
      </c>
      <c r="F54" s="27"/>
      <c r="G54" s="22">
        <v>0</v>
      </c>
      <c r="H54" s="27"/>
      <c r="I54" s="27">
        <v>76.53</v>
      </c>
    </row>
    <row r="55" spans="3:10" ht="13.5" thickBot="1">
      <c r="C55" s="32">
        <f>SUM(C53:C54)</f>
        <v>3.31</v>
      </c>
      <c r="D55" s="29"/>
      <c r="E55" s="32">
        <f>SUM(E53:E54)</f>
        <v>135.28</v>
      </c>
      <c r="F55" s="29"/>
      <c r="G55" s="32">
        <f>SUM(G53:G54)</f>
        <v>10.59</v>
      </c>
      <c r="H55" s="28" t="s">
        <v>28</v>
      </c>
      <c r="I55" s="32">
        <f>SUM(I53:I54)</f>
        <v>76.53</v>
      </c>
      <c r="J55" s="29"/>
    </row>
    <row r="56" spans="1:9" ht="12.75">
      <c r="A56" s="4" t="s">
        <v>26</v>
      </c>
      <c r="C56" s="7"/>
      <c r="D56" s="7"/>
      <c r="E56" s="7"/>
      <c r="F56" s="7"/>
      <c r="G56" s="7"/>
      <c r="H56" s="7"/>
      <c r="I56" s="7"/>
    </row>
    <row r="57" spans="1:9" ht="12.75">
      <c r="A57" t="s">
        <v>25</v>
      </c>
      <c r="C57" s="79">
        <v>3.21</v>
      </c>
      <c r="D57" s="79" t="s">
        <v>28</v>
      </c>
      <c r="E57" s="80">
        <v>0</v>
      </c>
      <c r="F57" s="79"/>
      <c r="G57" s="79">
        <v>10.32</v>
      </c>
      <c r="H57" s="27" t="s">
        <v>28</v>
      </c>
      <c r="I57" s="22">
        <v>0</v>
      </c>
    </row>
    <row r="58" spans="1:9" ht="12.75">
      <c r="A58" t="s">
        <v>59</v>
      </c>
      <c r="C58" s="22">
        <v>0</v>
      </c>
      <c r="D58" s="27"/>
      <c r="E58" s="27">
        <v>135.28</v>
      </c>
      <c r="F58" s="27"/>
      <c r="G58" s="22">
        <v>0</v>
      </c>
      <c r="H58" s="27"/>
      <c r="I58" s="27">
        <v>76.53</v>
      </c>
    </row>
    <row r="59" spans="3:9" ht="13.5" thickBot="1">
      <c r="C59" s="33">
        <f>SUM(C57:C58)</f>
        <v>3.21</v>
      </c>
      <c r="D59" s="30" t="s">
        <v>28</v>
      </c>
      <c r="E59" s="33">
        <f>SUM(E57:E58)</f>
        <v>135.28</v>
      </c>
      <c r="F59" s="30" t="s">
        <v>28</v>
      </c>
      <c r="G59" s="33">
        <f>SUM(G57:G58)</f>
        <v>10.32</v>
      </c>
      <c r="H59" s="27"/>
      <c r="I59" s="33">
        <f>SUM(I57:I58)</f>
        <v>76.53</v>
      </c>
    </row>
    <row r="61" ht="12.75">
      <c r="A61" t="s">
        <v>107</v>
      </c>
    </row>
    <row r="62" ht="12.75">
      <c r="A62" t="s">
        <v>154</v>
      </c>
    </row>
    <row r="63" ht="12.75">
      <c r="A63" t="s">
        <v>155</v>
      </c>
    </row>
  </sheetData>
  <mergeCells count="5">
    <mergeCell ref="C6:E6"/>
    <mergeCell ref="G6:J6"/>
    <mergeCell ref="A1:I1"/>
    <mergeCell ref="A3:G3"/>
    <mergeCell ref="A4:I4"/>
  </mergeCells>
  <printOptions/>
  <pageMargins left="0.75" right="0" top="1" bottom="1" header="0.5" footer="0.5"/>
  <pageSetup horizontalDpi="600" verticalDpi="600" orientation="portrait" paperSize="9" scale="75" r:id="rId1"/>
  <headerFooter alignWithMargins="0">
    <oddHeader xml:space="preserve">&amp;R&amp;14   &amp;10 </oddHeader>
  </headerFooter>
</worksheet>
</file>

<file path=xl/worksheets/sheet2.xml><?xml version="1.0" encoding="utf-8"?>
<worksheet xmlns="http://schemas.openxmlformats.org/spreadsheetml/2006/main" xmlns:r="http://schemas.openxmlformats.org/officeDocument/2006/relationships">
  <dimension ref="G1:R65"/>
  <sheetViews>
    <sheetView view="pageBreakPreview" zoomScale="60" workbookViewId="0" topLeftCell="F1">
      <selection activeCell="O27" sqref="O27"/>
    </sheetView>
  </sheetViews>
  <sheetFormatPr defaultColWidth="9.140625" defaultRowHeight="12.75"/>
  <cols>
    <col min="1" max="5" width="0" style="0" hidden="1" customWidth="1"/>
    <col min="7" max="7" width="60.140625" style="0" bestFit="1" customWidth="1"/>
    <col min="9" max="9" width="12.00390625" style="0" bestFit="1" customWidth="1"/>
    <col min="10" max="10" width="1.7109375" style="0" customWidth="1"/>
    <col min="11" max="11" width="11.8515625" style="0" bestFit="1" customWidth="1"/>
    <col min="12" max="12" width="1.7109375" style="0" customWidth="1"/>
    <col min="14" max="14" width="1.7109375" style="0" customWidth="1"/>
  </cols>
  <sheetData>
    <row r="1" spans="7:17" ht="12.75">
      <c r="G1" s="87" t="s">
        <v>110</v>
      </c>
      <c r="H1" s="88"/>
      <c r="I1" s="88"/>
      <c r="J1" s="88"/>
      <c r="K1" s="88"/>
      <c r="L1" s="3"/>
      <c r="M1" s="3"/>
      <c r="N1" s="3"/>
      <c r="O1" s="3"/>
      <c r="P1" s="3"/>
      <c r="Q1" s="3"/>
    </row>
    <row r="2" spans="7:17" ht="12.75">
      <c r="G2" s="38" t="s">
        <v>113</v>
      </c>
      <c r="H2" s="39"/>
      <c r="I2" s="39"/>
      <c r="J2" s="39"/>
      <c r="K2" s="39"/>
      <c r="L2" s="3"/>
      <c r="M2" s="3"/>
      <c r="N2" s="3"/>
      <c r="O2" s="3"/>
      <c r="P2" s="3"/>
      <c r="Q2" s="3"/>
    </row>
    <row r="3" spans="7:17" ht="12.75">
      <c r="G3" s="87" t="s">
        <v>111</v>
      </c>
      <c r="H3" s="87"/>
      <c r="I3" s="87"/>
      <c r="J3" s="87"/>
      <c r="K3" s="87"/>
      <c r="L3" s="3"/>
      <c r="M3" s="3"/>
      <c r="N3" s="3"/>
      <c r="O3" s="3"/>
      <c r="P3" s="3"/>
      <c r="Q3" s="3"/>
    </row>
    <row r="5" spans="9:12" ht="12.75">
      <c r="I5" s="3" t="s">
        <v>91</v>
      </c>
      <c r="K5" s="3" t="s">
        <v>27</v>
      </c>
      <c r="L5" t="s">
        <v>28</v>
      </c>
    </row>
    <row r="6" spans="9:11" ht="12.75">
      <c r="I6" s="3" t="s">
        <v>89</v>
      </c>
      <c r="K6" t="s">
        <v>92</v>
      </c>
    </row>
    <row r="7" spans="9:13" ht="12.75">
      <c r="I7" s="3" t="s">
        <v>29</v>
      </c>
      <c r="J7" s="3" t="s">
        <v>30</v>
      </c>
      <c r="K7" s="3" t="s">
        <v>29</v>
      </c>
      <c r="L7" s="3"/>
      <c r="M7" s="3"/>
    </row>
    <row r="8" spans="9:11" ht="12.75">
      <c r="I8" s="3" t="s">
        <v>90</v>
      </c>
      <c r="K8" s="3" t="s">
        <v>93</v>
      </c>
    </row>
    <row r="9" spans="15:18" ht="12.75">
      <c r="O9" s="86"/>
      <c r="P9" s="86"/>
      <c r="Q9" s="86"/>
      <c r="R9" s="86"/>
    </row>
    <row r="10" ht="12.75">
      <c r="G10" s="1" t="s">
        <v>31</v>
      </c>
    </row>
    <row r="11" spans="7:13" ht="12.75">
      <c r="G11" s="1" t="s">
        <v>74</v>
      </c>
      <c r="I11" s="7"/>
      <c r="J11" s="7"/>
      <c r="L11" s="7"/>
      <c r="M11" s="7"/>
    </row>
    <row r="12" spans="7:13" ht="12.75">
      <c r="G12" t="s">
        <v>75</v>
      </c>
      <c r="I12" s="10">
        <v>89871</v>
      </c>
      <c r="J12" s="7"/>
      <c r="K12" s="10">
        <v>47836</v>
      </c>
      <c r="L12" s="7"/>
      <c r="M12" s="7"/>
    </row>
    <row r="13" spans="7:13" ht="12.75">
      <c r="G13" t="s">
        <v>66</v>
      </c>
      <c r="I13" s="11">
        <v>542</v>
      </c>
      <c r="J13" s="7"/>
      <c r="K13" s="11">
        <v>542</v>
      </c>
      <c r="L13" s="7"/>
      <c r="M13" s="22"/>
    </row>
    <row r="14" spans="7:13" ht="12.75">
      <c r="G14" t="s">
        <v>65</v>
      </c>
      <c r="I14" s="11">
        <v>220115</v>
      </c>
      <c r="J14" s="7"/>
      <c r="K14" s="11">
        <v>207487</v>
      </c>
      <c r="L14" s="7"/>
      <c r="M14" s="7"/>
    </row>
    <row r="15" spans="7:13" ht="12.75">
      <c r="G15" s="1" t="s">
        <v>62</v>
      </c>
      <c r="I15" s="12">
        <f>SUM(I12:I14)</f>
        <v>310528</v>
      </c>
      <c r="J15" s="7"/>
      <c r="K15" s="12">
        <f>SUM(K12:K14)</f>
        <v>255865</v>
      </c>
      <c r="L15" s="7"/>
      <c r="M15" s="7"/>
    </row>
    <row r="16" spans="7:13" ht="12.75">
      <c r="G16" s="1"/>
      <c r="I16" s="9"/>
      <c r="J16" s="7"/>
      <c r="K16" s="9"/>
      <c r="L16" s="7"/>
      <c r="M16" s="7"/>
    </row>
    <row r="17" spans="7:13" ht="12.75">
      <c r="G17" s="1" t="s">
        <v>32</v>
      </c>
      <c r="I17" s="7"/>
      <c r="J17" s="7"/>
      <c r="K17" s="7"/>
      <c r="L17" s="7"/>
      <c r="M17" s="7"/>
    </row>
    <row r="18" spans="7:13" ht="12.75">
      <c r="G18" t="s">
        <v>33</v>
      </c>
      <c r="I18" s="10">
        <v>97212</v>
      </c>
      <c r="J18" s="7"/>
      <c r="K18" s="10">
        <v>42995</v>
      </c>
      <c r="L18" s="7"/>
      <c r="M18" s="7"/>
    </row>
    <row r="19" spans="7:13" ht="12.75">
      <c r="G19" t="s">
        <v>63</v>
      </c>
      <c r="I19" s="11">
        <v>117411</v>
      </c>
      <c r="J19" s="7"/>
      <c r="K19" s="11">
        <v>46753</v>
      </c>
      <c r="L19" s="7"/>
      <c r="M19" s="7"/>
    </row>
    <row r="20" spans="7:13" ht="12.75">
      <c r="G20" t="s">
        <v>64</v>
      </c>
      <c r="I20" s="11">
        <v>26865</v>
      </c>
      <c r="J20" s="7"/>
      <c r="K20" s="11">
        <v>8300</v>
      </c>
      <c r="L20" s="7"/>
      <c r="M20" s="7"/>
    </row>
    <row r="21" spans="7:13" ht="12.75">
      <c r="G21" t="s">
        <v>76</v>
      </c>
      <c r="I21" s="11">
        <v>1294</v>
      </c>
      <c r="J21" s="7"/>
      <c r="K21" s="11">
        <v>2205</v>
      </c>
      <c r="L21" s="7"/>
      <c r="M21" s="7"/>
    </row>
    <row r="22" spans="7:13" ht="12.75">
      <c r="G22" t="s">
        <v>34</v>
      </c>
      <c r="I22" s="11">
        <v>26955</v>
      </c>
      <c r="J22" s="7"/>
      <c r="K22" s="11">
        <v>124051</v>
      </c>
      <c r="L22" s="7"/>
      <c r="M22" s="7"/>
    </row>
    <row r="23" spans="7:13" ht="12.75">
      <c r="G23" t="s">
        <v>67</v>
      </c>
      <c r="I23" s="11">
        <v>7750</v>
      </c>
      <c r="J23" s="7"/>
      <c r="K23" s="20">
        <v>0</v>
      </c>
      <c r="L23" s="7"/>
      <c r="M23" s="7"/>
    </row>
    <row r="24" spans="7:13" ht="12.75">
      <c r="G24" t="s">
        <v>77</v>
      </c>
      <c r="I24" s="11">
        <v>6812</v>
      </c>
      <c r="J24" s="7"/>
      <c r="K24" s="11">
        <v>991</v>
      </c>
      <c r="L24" s="7"/>
      <c r="M24" s="7"/>
    </row>
    <row r="25" spans="7:13" ht="12.75">
      <c r="G25" t="s">
        <v>56</v>
      </c>
      <c r="I25" s="11">
        <v>28668</v>
      </c>
      <c r="K25" s="15">
        <v>19519</v>
      </c>
      <c r="M25" s="7"/>
    </row>
    <row r="26" spans="7:13" ht="12.75">
      <c r="G26" s="1" t="s">
        <v>68</v>
      </c>
      <c r="I26" s="12">
        <f>SUM(I18:I25)</f>
        <v>312967</v>
      </c>
      <c r="J26" s="7"/>
      <c r="K26" s="12">
        <f>SUM(K18:K25)</f>
        <v>244814</v>
      </c>
      <c r="L26" s="7"/>
      <c r="M26" s="7"/>
    </row>
    <row r="27" spans="7:13" ht="12.75">
      <c r="G27" s="1"/>
      <c r="I27" s="10"/>
      <c r="J27" s="7"/>
      <c r="K27" s="10"/>
      <c r="L27" s="7"/>
      <c r="M27" s="7"/>
    </row>
    <row r="28" spans="7:13" ht="12.75">
      <c r="G28" s="1" t="s">
        <v>69</v>
      </c>
      <c r="I28" s="17">
        <f>I26+I15</f>
        <v>623495</v>
      </c>
      <c r="J28" s="18"/>
      <c r="K28" s="17">
        <f>K26+K15</f>
        <v>500679</v>
      </c>
      <c r="L28" s="7"/>
      <c r="M28" s="7"/>
    </row>
    <row r="29" spans="9:13" ht="12.75">
      <c r="I29" s="9"/>
      <c r="J29" s="7"/>
      <c r="K29" s="9"/>
      <c r="L29" s="7"/>
      <c r="M29" s="7"/>
    </row>
    <row r="30" spans="7:13" ht="12.75">
      <c r="G30" s="1" t="s">
        <v>35</v>
      </c>
      <c r="I30" s="7"/>
      <c r="J30" s="7"/>
      <c r="K30" s="7"/>
      <c r="L30" s="7"/>
      <c r="M30" s="7"/>
    </row>
    <row r="31" spans="7:13" ht="12.75">
      <c r="G31" s="1" t="s">
        <v>36</v>
      </c>
      <c r="I31" s="7"/>
      <c r="J31" s="7"/>
      <c r="K31" s="7"/>
      <c r="L31" s="7"/>
      <c r="M31" s="7"/>
    </row>
    <row r="32" spans="7:13" ht="12.75">
      <c r="G32" t="s">
        <v>78</v>
      </c>
      <c r="I32" s="10">
        <v>270628</v>
      </c>
      <c r="J32" s="7"/>
      <c r="K32" s="10">
        <v>211751</v>
      </c>
      <c r="L32" s="7"/>
      <c r="M32" s="7"/>
    </row>
    <row r="33" spans="7:13" ht="12.75">
      <c r="G33" t="s">
        <v>79</v>
      </c>
      <c r="I33" s="11">
        <v>78299</v>
      </c>
      <c r="J33" s="7"/>
      <c r="K33" s="11">
        <v>68516</v>
      </c>
      <c r="L33" s="7"/>
      <c r="M33" s="7"/>
    </row>
    <row r="34" spans="7:13" ht="12.75">
      <c r="G34" t="s">
        <v>37</v>
      </c>
      <c r="I34" s="11">
        <v>21260</v>
      </c>
      <c r="J34" s="7"/>
      <c r="K34" s="11">
        <v>21260</v>
      </c>
      <c r="L34" s="7"/>
      <c r="M34" s="7"/>
    </row>
    <row r="35" spans="7:13" ht="12.75">
      <c r="G35" t="s">
        <v>70</v>
      </c>
      <c r="I35" s="11">
        <v>-4029</v>
      </c>
      <c r="J35" s="7"/>
      <c r="K35" s="20">
        <v>0</v>
      </c>
      <c r="L35" s="7"/>
      <c r="M35" s="7"/>
    </row>
    <row r="36" spans="7:13" ht="12.75">
      <c r="G36" t="s">
        <v>38</v>
      </c>
      <c r="I36" s="16">
        <v>-7616</v>
      </c>
      <c r="J36" s="7"/>
      <c r="K36" s="16">
        <v>-35883</v>
      </c>
      <c r="L36" s="7"/>
      <c r="M36" s="7"/>
    </row>
    <row r="37" spans="9:13" ht="12.75">
      <c r="I37" s="11">
        <f>SUM(I32:I36)</f>
        <v>358542</v>
      </c>
      <c r="J37" s="7"/>
      <c r="K37" s="11">
        <f>SUM(K32:K36)</f>
        <v>265644</v>
      </c>
      <c r="L37" s="7"/>
      <c r="M37" s="7"/>
    </row>
    <row r="38" spans="7:13" ht="12.75">
      <c r="G38" t="s">
        <v>80</v>
      </c>
      <c r="I38" s="11">
        <v>3000</v>
      </c>
      <c r="J38" s="7"/>
      <c r="K38" s="20">
        <v>0</v>
      </c>
      <c r="L38" s="7"/>
      <c r="M38" s="7"/>
    </row>
    <row r="39" spans="7:13" ht="12.75">
      <c r="G39" t="s">
        <v>22</v>
      </c>
      <c r="I39" s="11">
        <v>16695</v>
      </c>
      <c r="J39" s="7"/>
      <c r="K39" s="20">
        <v>0</v>
      </c>
      <c r="L39" s="7"/>
      <c r="M39" s="7"/>
    </row>
    <row r="40" spans="7:13" ht="12.75">
      <c r="G40" s="1" t="s">
        <v>71</v>
      </c>
      <c r="I40" s="13">
        <f>SUM(I37:I39)</f>
        <v>378237</v>
      </c>
      <c r="J40" s="7"/>
      <c r="K40" s="13">
        <f>SUM(K37:K39)</f>
        <v>265644</v>
      </c>
      <c r="L40" s="7"/>
      <c r="M40" s="7"/>
    </row>
    <row r="41" spans="9:13" ht="12.75">
      <c r="I41" s="19"/>
      <c r="J41" s="7"/>
      <c r="K41" s="19"/>
      <c r="L41" s="7"/>
      <c r="M41" s="7" t="s">
        <v>28</v>
      </c>
    </row>
    <row r="42" spans="7:13" ht="12.75">
      <c r="G42" s="1" t="s">
        <v>81</v>
      </c>
      <c r="I42" s="7"/>
      <c r="J42" s="7"/>
      <c r="K42" s="7"/>
      <c r="L42" s="7"/>
      <c r="M42" s="7" t="s">
        <v>28</v>
      </c>
    </row>
    <row r="43" spans="7:13" ht="12.75">
      <c r="G43" t="s">
        <v>39</v>
      </c>
      <c r="I43" s="10">
        <v>10196</v>
      </c>
      <c r="J43" s="9"/>
      <c r="K43" s="10">
        <v>10862</v>
      </c>
      <c r="L43" s="7"/>
      <c r="M43" s="7"/>
    </row>
    <row r="44" spans="7:13" ht="12.75">
      <c r="G44" t="s">
        <v>73</v>
      </c>
      <c r="I44" s="11">
        <v>14120</v>
      </c>
      <c r="J44" s="7"/>
      <c r="K44" s="11">
        <v>19539</v>
      </c>
      <c r="L44" s="7"/>
      <c r="M44" s="7"/>
    </row>
    <row r="45" spans="7:13" ht="12.75">
      <c r="G45" t="s">
        <v>157</v>
      </c>
      <c r="I45" s="11">
        <v>1250</v>
      </c>
      <c r="J45" s="7"/>
      <c r="K45" s="11">
        <v>1116</v>
      </c>
      <c r="L45" s="7"/>
      <c r="M45" s="7"/>
    </row>
    <row r="46" spans="7:13" ht="12.75">
      <c r="G46" s="1" t="s">
        <v>72</v>
      </c>
      <c r="I46" s="12">
        <f>SUM(I43:I45)</f>
        <v>25566</v>
      </c>
      <c r="J46" s="7"/>
      <c r="K46" s="12">
        <f>SUM(K43:K45)</f>
        <v>31517</v>
      </c>
      <c r="L46" s="7"/>
      <c r="M46" s="7" t="s">
        <v>28</v>
      </c>
    </row>
    <row r="47" spans="9:13" ht="12.75">
      <c r="I47" s="9"/>
      <c r="J47" s="7"/>
      <c r="K47" s="9"/>
      <c r="L47" s="7"/>
      <c r="M47" s="7" t="s">
        <v>28</v>
      </c>
    </row>
    <row r="48" spans="7:13" ht="12.75">
      <c r="G48" s="1" t="s">
        <v>82</v>
      </c>
      <c r="I48" s="7"/>
      <c r="J48" s="7"/>
      <c r="K48" s="7"/>
      <c r="L48" s="7"/>
      <c r="M48" s="7" t="s">
        <v>28</v>
      </c>
    </row>
    <row r="49" spans="7:13" ht="12.75">
      <c r="G49" t="s">
        <v>40</v>
      </c>
      <c r="I49" s="10">
        <v>114900</v>
      </c>
      <c r="J49" s="7"/>
      <c r="K49" s="10">
        <v>23137</v>
      </c>
      <c r="L49" s="7"/>
      <c r="M49" s="7"/>
    </row>
    <row r="50" spans="7:13" ht="12.75">
      <c r="G50" t="s">
        <v>41</v>
      </c>
      <c r="I50" s="11">
        <v>27383</v>
      </c>
      <c r="J50" s="7"/>
      <c r="K50" s="11">
        <v>41372</v>
      </c>
      <c r="L50" s="7"/>
      <c r="M50" s="7"/>
    </row>
    <row r="51" spans="7:13" ht="12.75">
      <c r="G51" t="s">
        <v>166</v>
      </c>
      <c r="I51" s="11">
        <v>0</v>
      </c>
      <c r="J51" s="7"/>
      <c r="K51" s="11">
        <v>96775</v>
      </c>
      <c r="L51" s="7"/>
      <c r="M51" s="7"/>
    </row>
    <row r="52" spans="7:13" ht="12.75">
      <c r="G52" t="s">
        <v>83</v>
      </c>
      <c r="I52" s="11">
        <v>3147</v>
      </c>
      <c r="J52" s="7"/>
      <c r="K52" s="11">
        <v>898</v>
      </c>
      <c r="L52" s="7"/>
      <c r="M52" s="7"/>
    </row>
    <row r="53" spans="7:13" ht="12.75">
      <c r="G53" t="s">
        <v>17</v>
      </c>
      <c r="I53" s="11">
        <v>22606</v>
      </c>
      <c r="J53" s="7"/>
      <c r="K53" s="11">
        <v>6583</v>
      </c>
      <c r="L53" s="7"/>
      <c r="M53" s="7"/>
    </row>
    <row r="54" spans="7:13" ht="12.75">
      <c r="G54" t="s">
        <v>84</v>
      </c>
      <c r="I54" s="11">
        <v>46903</v>
      </c>
      <c r="J54" s="7"/>
      <c r="K54" s="11">
        <v>31264</v>
      </c>
      <c r="L54" s="7"/>
      <c r="M54" s="7"/>
    </row>
    <row r="55" spans="7:13" ht="12.75">
      <c r="G55" t="s">
        <v>39</v>
      </c>
      <c r="I55" s="11">
        <v>4753</v>
      </c>
      <c r="J55" s="7"/>
      <c r="K55" s="11">
        <v>3489</v>
      </c>
      <c r="L55" s="7"/>
      <c r="M55" s="7"/>
    </row>
    <row r="56" spans="7:13" ht="12.75">
      <c r="G56" s="1" t="s">
        <v>85</v>
      </c>
      <c r="I56" s="12">
        <f>SUM(I49:I55)</f>
        <v>219692</v>
      </c>
      <c r="K56" s="12">
        <f>SUM(K49:K55)</f>
        <v>203518</v>
      </c>
      <c r="M56" s="7"/>
    </row>
    <row r="57" spans="9:13" ht="12.75">
      <c r="I57" s="10"/>
      <c r="K57" s="21"/>
      <c r="M57" s="7"/>
    </row>
    <row r="58" spans="7:13" ht="12.75">
      <c r="G58" s="1" t="s">
        <v>86</v>
      </c>
      <c r="I58" s="16">
        <f>I56+I46</f>
        <v>245258</v>
      </c>
      <c r="K58" s="16">
        <f>K56+K46</f>
        <v>235035</v>
      </c>
      <c r="M58" s="7"/>
    </row>
    <row r="60" spans="7:11" ht="13.5" thickBot="1">
      <c r="G60" s="1" t="s">
        <v>87</v>
      </c>
      <c r="I60" s="24">
        <f>I40+I58</f>
        <v>623495</v>
      </c>
      <c r="J60" s="1"/>
      <c r="K60" s="24">
        <f>K40+K58</f>
        <v>500679</v>
      </c>
    </row>
    <row r="62" spans="7:11" ht="13.5" thickBot="1">
      <c r="G62" s="14" t="s">
        <v>60</v>
      </c>
      <c r="I62" s="78">
        <v>1.32</v>
      </c>
      <c r="K62" s="23">
        <v>1.25</v>
      </c>
    </row>
    <row r="64" ht="12.75">
      <c r="G64" t="s">
        <v>61</v>
      </c>
    </row>
    <row r="65" ht="12.75">
      <c r="G65" t="s">
        <v>94</v>
      </c>
    </row>
  </sheetData>
  <mergeCells count="3">
    <mergeCell ref="O9:R9"/>
    <mergeCell ref="G1:K1"/>
    <mergeCell ref="G3:K3"/>
  </mergeCells>
  <printOptions/>
  <pageMargins left="1" right="0.25" top="0.25" bottom="0.25" header="0.5" footer="0.5"/>
  <pageSetup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dimension ref="A1:K61"/>
  <sheetViews>
    <sheetView view="pageBreakPreview" zoomScale="60" workbookViewId="0" topLeftCell="A19">
      <selection activeCell="M28" sqref="M28"/>
    </sheetView>
  </sheetViews>
  <sheetFormatPr defaultColWidth="9.140625" defaultRowHeight="12.75"/>
  <cols>
    <col min="8" max="8" width="10.57421875" style="0" bestFit="1" customWidth="1"/>
    <col min="9" max="9" width="1.7109375" style="0" customWidth="1"/>
    <col min="10" max="10" width="10.421875" style="0" bestFit="1" customWidth="1"/>
  </cols>
  <sheetData>
    <row r="1" spans="1:11" ht="12.75">
      <c r="A1" s="85" t="s">
        <v>112</v>
      </c>
      <c r="B1" s="84"/>
      <c r="C1" s="84"/>
      <c r="D1" s="84"/>
      <c r="E1" s="84"/>
      <c r="F1" s="84"/>
      <c r="G1" s="84"/>
      <c r="H1" s="84"/>
      <c r="I1" s="84"/>
      <c r="J1" s="84"/>
      <c r="K1" s="84"/>
    </row>
    <row r="2" spans="1:11" ht="12.75">
      <c r="A2" s="85" t="s">
        <v>42</v>
      </c>
      <c r="B2" s="84"/>
      <c r="C2" s="84"/>
      <c r="D2" s="84"/>
      <c r="E2" s="84"/>
      <c r="F2" s="84"/>
      <c r="G2" s="84"/>
      <c r="H2" s="84"/>
      <c r="I2" s="84"/>
      <c r="J2" s="84"/>
      <c r="K2" s="84"/>
    </row>
    <row r="3" spans="1:11" ht="12.75">
      <c r="A3" s="85" t="s">
        <v>97</v>
      </c>
      <c r="B3" s="84"/>
      <c r="C3" s="84"/>
      <c r="D3" s="84"/>
      <c r="E3" s="84"/>
      <c r="F3" s="84"/>
      <c r="G3" s="84"/>
      <c r="H3" s="84"/>
      <c r="I3" s="84"/>
      <c r="J3" s="84"/>
      <c r="K3" s="84"/>
    </row>
    <row r="5" spans="8:10" ht="12.75">
      <c r="H5" s="86" t="s">
        <v>43</v>
      </c>
      <c r="I5" s="86"/>
      <c r="J5" s="86"/>
    </row>
    <row r="6" spans="8:10" ht="12.75">
      <c r="H6" s="6">
        <v>39082</v>
      </c>
      <c r="J6" s="6">
        <v>38717</v>
      </c>
    </row>
    <row r="7" spans="8:10" ht="12.75">
      <c r="H7" s="3" t="s">
        <v>29</v>
      </c>
      <c r="I7" s="3"/>
      <c r="J7" s="3" t="s">
        <v>29</v>
      </c>
    </row>
    <row r="8" spans="8:10" ht="12.75">
      <c r="H8" s="3" t="s">
        <v>106</v>
      </c>
      <c r="I8" s="3"/>
      <c r="J8" s="3" t="s">
        <v>93</v>
      </c>
    </row>
    <row r="9" spans="1:3" ht="12.75">
      <c r="A9" s="1" t="s">
        <v>115</v>
      </c>
      <c r="B9" s="1"/>
      <c r="C9" s="1"/>
    </row>
    <row r="11" spans="1:10" ht="12.75">
      <c r="A11" t="s">
        <v>16</v>
      </c>
      <c r="H11" s="34">
        <v>41100</v>
      </c>
      <c r="I11" s="34"/>
      <c r="J11" s="34">
        <v>16701</v>
      </c>
    </row>
    <row r="12" spans="8:10" ht="12.75">
      <c r="H12" s="34"/>
      <c r="I12" s="34"/>
      <c r="J12" s="34"/>
    </row>
    <row r="13" spans="1:10" ht="12.75">
      <c r="A13" t="s">
        <v>44</v>
      </c>
      <c r="H13" s="34"/>
      <c r="I13" s="34"/>
      <c r="J13" s="34"/>
    </row>
    <row r="14" spans="1:10" ht="12.75">
      <c r="A14" t="s">
        <v>98</v>
      </c>
      <c r="H14" s="34">
        <v>1788</v>
      </c>
      <c r="I14" s="34"/>
      <c r="J14" s="34">
        <v>1479</v>
      </c>
    </row>
    <row r="15" spans="1:10" ht="12.75">
      <c r="A15" t="s">
        <v>99</v>
      </c>
      <c r="H15" s="34">
        <v>7180</v>
      </c>
      <c r="I15" s="34"/>
      <c r="J15" s="34">
        <v>-22636</v>
      </c>
    </row>
    <row r="16" spans="1:10" ht="12.75">
      <c r="A16" t="s">
        <v>100</v>
      </c>
      <c r="H16" s="34">
        <v>4190</v>
      </c>
      <c r="I16" s="34"/>
      <c r="J16" s="37">
        <v>1443</v>
      </c>
    </row>
    <row r="17" spans="1:10" ht="12.75">
      <c r="A17" t="s">
        <v>45</v>
      </c>
      <c r="H17" s="35">
        <v>-1501</v>
      </c>
      <c r="I17" s="34"/>
      <c r="J17" s="35">
        <v>0</v>
      </c>
    </row>
    <row r="18" spans="1:10" ht="12.75">
      <c r="A18" t="s">
        <v>101</v>
      </c>
      <c r="H18" s="34">
        <f>SUM(H11:H17)</f>
        <v>52757</v>
      </c>
      <c r="I18" s="34"/>
      <c r="J18" s="34">
        <f>SUM(J11:J16)</f>
        <v>-3013</v>
      </c>
    </row>
    <row r="19" spans="8:10" ht="12.75">
      <c r="H19" s="34"/>
      <c r="I19" s="34"/>
      <c r="J19" s="34"/>
    </row>
    <row r="20" spans="1:10" ht="12.75">
      <c r="A20" t="s">
        <v>46</v>
      </c>
      <c r="H20" s="34"/>
      <c r="I20" s="34"/>
      <c r="J20" s="34"/>
    </row>
    <row r="21" spans="1:10" ht="12.75">
      <c r="A21" t="s">
        <v>102</v>
      </c>
      <c r="H21" s="34">
        <v>-126535</v>
      </c>
      <c r="I21" s="34"/>
      <c r="J21" s="34">
        <v>2453</v>
      </c>
    </row>
    <row r="22" spans="1:10" ht="12.75">
      <c r="A22" t="s">
        <v>158</v>
      </c>
      <c r="H22" s="34">
        <v>67689</v>
      </c>
      <c r="I22" s="34"/>
      <c r="J22" s="34">
        <v>14157</v>
      </c>
    </row>
    <row r="23" spans="1:10" ht="12.75">
      <c r="A23" t="s">
        <v>28</v>
      </c>
      <c r="H23" s="35"/>
      <c r="I23" s="34"/>
      <c r="J23" s="35"/>
    </row>
    <row r="24" spans="8:10" ht="12.75">
      <c r="H24" s="34"/>
      <c r="I24" s="34"/>
      <c r="J24" s="34"/>
    </row>
    <row r="25" spans="1:10" ht="12.75">
      <c r="A25" t="s">
        <v>114</v>
      </c>
      <c r="H25" s="34">
        <f>SUM(H18:H22)</f>
        <v>-6089</v>
      </c>
      <c r="I25" s="34"/>
      <c r="J25" s="34">
        <f>SUM(J18:J22)</f>
        <v>13597</v>
      </c>
    </row>
    <row r="26" spans="1:10" ht="12.75">
      <c r="A26" t="s">
        <v>167</v>
      </c>
      <c r="H26" s="34">
        <v>-5949</v>
      </c>
      <c r="I26" s="34"/>
      <c r="J26" s="34">
        <v>90</v>
      </c>
    </row>
    <row r="27" spans="1:10" ht="12.75">
      <c r="A27" t="s">
        <v>47</v>
      </c>
      <c r="H27" s="34">
        <v>-4190</v>
      </c>
      <c r="I27" s="34"/>
      <c r="J27" s="34">
        <v>0</v>
      </c>
    </row>
    <row r="28" spans="1:10" ht="12.75">
      <c r="A28" s="1" t="s">
        <v>171</v>
      </c>
      <c r="B28" s="1"/>
      <c r="C28" s="1"/>
      <c r="D28" s="1"/>
      <c r="H28" s="36">
        <f>SUM(H25:H27)</f>
        <v>-16228</v>
      </c>
      <c r="I28" s="34"/>
      <c r="J28" s="36">
        <f>SUM(J25:J26)</f>
        <v>13687</v>
      </c>
    </row>
    <row r="29" spans="8:10" ht="12.75">
      <c r="H29" s="34"/>
      <c r="I29" s="34"/>
      <c r="J29" s="34"/>
    </row>
    <row r="30" spans="8:10" ht="12.75">
      <c r="H30" s="34"/>
      <c r="I30" s="34"/>
      <c r="J30" s="34"/>
    </row>
    <row r="31" spans="1:10" ht="12.75">
      <c r="A31" s="1" t="s">
        <v>116</v>
      </c>
      <c r="H31" s="34"/>
      <c r="I31" s="34"/>
      <c r="J31" s="34"/>
    </row>
    <row r="32" spans="8:10" ht="12.75">
      <c r="H32" s="34"/>
      <c r="I32" s="34"/>
      <c r="J32" s="34"/>
    </row>
    <row r="33" spans="1:10" ht="12.75">
      <c r="A33" t="s">
        <v>49</v>
      </c>
      <c r="H33" s="34">
        <v>-12087</v>
      </c>
      <c r="I33" s="34"/>
      <c r="J33" s="34">
        <v>0</v>
      </c>
    </row>
    <row r="34" spans="1:10" ht="12.75">
      <c r="A34" t="s">
        <v>50</v>
      </c>
      <c r="H34" s="34">
        <v>463</v>
      </c>
      <c r="I34" s="34"/>
      <c r="J34" s="34">
        <v>16</v>
      </c>
    </row>
    <row r="35" spans="1:10" ht="12.75">
      <c r="A35" t="s">
        <v>48</v>
      </c>
      <c r="H35" s="34">
        <v>-30483</v>
      </c>
      <c r="I35" s="34"/>
      <c r="J35" s="34">
        <v>2904</v>
      </c>
    </row>
    <row r="36" spans="1:10" ht="12.75">
      <c r="A36" t="s">
        <v>149</v>
      </c>
      <c r="H36" s="34">
        <v>0</v>
      </c>
      <c r="I36" s="34"/>
      <c r="J36" s="34">
        <v>832</v>
      </c>
    </row>
    <row r="37" spans="1:10" ht="12.75">
      <c r="A37" t="s">
        <v>51</v>
      </c>
      <c r="H37" s="34">
        <v>1501</v>
      </c>
      <c r="I37" s="34"/>
      <c r="J37" s="34">
        <v>0</v>
      </c>
    </row>
    <row r="38" spans="1:10" ht="12.75">
      <c r="A38" t="s">
        <v>67</v>
      </c>
      <c r="H38" s="34">
        <v>-7750</v>
      </c>
      <c r="I38" s="34"/>
      <c r="J38" s="34">
        <v>0</v>
      </c>
    </row>
    <row r="39" spans="1:10" ht="12.75">
      <c r="A39" t="s">
        <v>169</v>
      </c>
      <c r="H39" s="34">
        <v>-1947</v>
      </c>
      <c r="I39" s="34"/>
      <c r="J39" s="34"/>
    </row>
    <row r="40" spans="1:10" ht="12.75">
      <c r="A40" t="s">
        <v>168</v>
      </c>
      <c r="H40" s="35">
        <v>6226</v>
      </c>
      <c r="I40" s="34"/>
      <c r="J40" s="35">
        <v>0</v>
      </c>
    </row>
    <row r="41" spans="1:10" ht="12.75">
      <c r="A41" s="1" t="s">
        <v>172</v>
      </c>
      <c r="B41" s="1"/>
      <c r="C41" s="1"/>
      <c r="H41" s="36">
        <f>SUM(H33:H40)</f>
        <v>-44077</v>
      </c>
      <c r="I41" s="34"/>
      <c r="J41" s="36">
        <f>SUM(J33:J40)</f>
        <v>3752</v>
      </c>
    </row>
    <row r="42" spans="8:10" ht="12.75">
      <c r="H42" s="34"/>
      <c r="I42" s="34"/>
      <c r="J42" s="34"/>
    </row>
    <row r="43" spans="1:10" ht="12.75">
      <c r="A43" s="1" t="s">
        <v>117</v>
      </c>
      <c r="H43" s="34"/>
      <c r="I43" s="34"/>
      <c r="J43" s="34"/>
    </row>
    <row r="44" spans="1:10" ht="12.75">
      <c r="A44" t="s">
        <v>118</v>
      </c>
      <c r="H44" s="34">
        <v>70387</v>
      </c>
      <c r="I44" s="34"/>
      <c r="J44" s="34">
        <v>0</v>
      </c>
    </row>
    <row r="45" spans="1:10" ht="12.75">
      <c r="A45" t="s">
        <v>119</v>
      </c>
      <c r="H45" s="34">
        <v>-1727</v>
      </c>
      <c r="I45" s="34"/>
      <c r="J45" s="34">
        <v>0</v>
      </c>
    </row>
    <row r="46" spans="1:10" ht="12.75">
      <c r="A46" s="81" t="s">
        <v>120</v>
      </c>
      <c r="B46" s="81"/>
      <c r="C46" s="81"/>
      <c r="D46" s="81"/>
      <c r="E46" s="81"/>
      <c r="F46" s="81"/>
      <c r="G46" s="81"/>
      <c r="H46" s="83">
        <v>6507</v>
      </c>
      <c r="I46" s="83"/>
      <c r="J46" s="34">
        <v>0</v>
      </c>
    </row>
    <row r="47" spans="1:10" ht="12.75">
      <c r="A47" s="1" t="s">
        <v>170</v>
      </c>
      <c r="H47" s="36">
        <f>SUM(H44:H46)</f>
        <v>75167</v>
      </c>
      <c r="I47" s="34"/>
      <c r="J47" s="36">
        <f>SUM(J44:J46)</f>
        <v>0</v>
      </c>
    </row>
    <row r="48" spans="8:10" ht="12.75">
      <c r="H48" s="34"/>
      <c r="I48" s="34"/>
      <c r="J48" s="34"/>
    </row>
    <row r="49" spans="1:10" ht="12.75">
      <c r="A49" s="1" t="s">
        <v>96</v>
      </c>
      <c r="H49" s="34">
        <f>H47+H41+H28</f>
        <v>14862</v>
      </c>
      <c r="I49" s="34"/>
      <c r="J49" s="34">
        <f>J47+J41+J28</f>
        <v>17439</v>
      </c>
    </row>
    <row r="50" spans="1:10" ht="12.75">
      <c r="A50" s="1"/>
      <c r="H50" s="34"/>
      <c r="I50" s="34"/>
      <c r="J50" s="34"/>
    </row>
    <row r="51" spans="1:10" ht="12.75">
      <c r="A51" s="1" t="s">
        <v>52</v>
      </c>
      <c r="H51" s="34">
        <v>16452</v>
      </c>
      <c r="I51" s="34"/>
      <c r="J51" s="34">
        <v>-987</v>
      </c>
    </row>
    <row r="52" spans="1:10" ht="12.75">
      <c r="A52" s="1" t="s">
        <v>53</v>
      </c>
      <c r="H52" s="36">
        <f>SUM(H49:H51)</f>
        <v>31314</v>
      </c>
      <c r="I52" s="34"/>
      <c r="J52" s="36">
        <f>SUM(J49:J51)</f>
        <v>16452</v>
      </c>
    </row>
    <row r="53" spans="8:10" ht="12.75">
      <c r="H53" s="34"/>
      <c r="I53" s="34"/>
      <c r="J53" s="34"/>
    </row>
    <row r="54" spans="1:10" ht="12.75">
      <c r="A54" s="4" t="s">
        <v>54</v>
      </c>
      <c r="B54" s="4"/>
      <c r="C54" s="4"/>
      <c r="D54" s="4"/>
      <c r="H54" s="34"/>
      <c r="I54" s="34"/>
      <c r="J54" s="34"/>
    </row>
    <row r="55" spans="1:10" ht="12.75">
      <c r="A55" t="s">
        <v>55</v>
      </c>
      <c r="H55" s="34">
        <v>6812</v>
      </c>
      <c r="I55" s="34"/>
      <c r="J55" s="34">
        <v>991</v>
      </c>
    </row>
    <row r="56" spans="1:10" ht="12.75">
      <c r="A56" t="s">
        <v>56</v>
      </c>
      <c r="H56" s="34">
        <v>28668</v>
      </c>
      <c r="I56" s="34"/>
      <c r="J56" s="34">
        <v>19519</v>
      </c>
    </row>
    <row r="57" spans="1:10" ht="12.75">
      <c r="A57" t="s">
        <v>57</v>
      </c>
      <c r="H57" s="34">
        <v>-4166</v>
      </c>
      <c r="I57" s="34"/>
      <c r="J57" s="34">
        <v>-4058</v>
      </c>
    </row>
    <row r="58" spans="8:10" ht="12.75">
      <c r="H58" s="36">
        <f>SUM(H55:H57)</f>
        <v>31314</v>
      </c>
      <c r="I58" s="34"/>
      <c r="J58" s="36">
        <f>SUM(J55:J57)</f>
        <v>16452</v>
      </c>
    </row>
    <row r="60" ht="12.75">
      <c r="A60" t="s">
        <v>95</v>
      </c>
    </row>
    <row r="61" ht="12.75">
      <c r="A61" t="s">
        <v>159</v>
      </c>
    </row>
  </sheetData>
  <mergeCells count="4">
    <mergeCell ref="H5:J5"/>
    <mergeCell ref="A1:K1"/>
    <mergeCell ref="A2:K2"/>
    <mergeCell ref="A3:K3"/>
  </mergeCells>
  <printOptions/>
  <pageMargins left="1" right="0.25" top="0.25" bottom="0.25" header="0.5" footer="0.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1:P46"/>
  <sheetViews>
    <sheetView view="pageBreakPreview" zoomScale="60" workbookViewId="0" topLeftCell="A1">
      <selection activeCell="A47" sqref="A47"/>
    </sheetView>
  </sheetViews>
  <sheetFormatPr defaultColWidth="9.140625" defaultRowHeight="12.75"/>
  <cols>
    <col min="1" max="1" width="49.00390625" style="0" bestFit="1" customWidth="1"/>
    <col min="2" max="5" width="0" style="0" hidden="1" customWidth="1"/>
    <col min="6" max="6" width="11.7109375" style="0" bestFit="1" customWidth="1"/>
    <col min="7" max="7" width="10.57421875" style="0" bestFit="1" customWidth="1"/>
    <col min="8" max="8" width="16.57421875" style="0" hidden="1" customWidth="1"/>
    <col min="9" max="9" width="10.57421875" style="0" bestFit="1" customWidth="1"/>
    <col min="10" max="10" width="10.28125" style="0" bestFit="1" customWidth="1"/>
    <col min="11" max="11" width="0" style="0" hidden="1" customWidth="1"/>
    <col min="12" max="12" width="13.7109375" style="0" bestFit="1" customWidth="1"/>
    <col min="13" max="13" width="11.57421875" style="0" bestFit="1" customWidth="1"/>
    <col min="14" max="14" width="9.57421875" style="0" bestFit="1" customWidth="1"/>
    <col min="15" max="15" width="10.57421875" style="0" bestFit="1" customWidth="1"/>
    <col min="16" max="16" width="11.57421875" style="0" bestFit="1" customWidth="1"/>
  </cols>
  <sheetData>
    <row r="1" spans="1:16" ht="12.75">
      <c r="A1" s="40" t="s">
        <v>28</v>
      </c>
      <c r="B1" s="40"/>
      <c r="C1" s="40"/>
      <c r="D1" s="40"/>
      <c r="E1" s="40"/>
      <c r="F1" s="40"/>
      <c r="G1" s="40"/>
      <c r="H1" s="40"/>
      <c r="I1" s="40"/>
      <c r="J1" s="40"/>
      <c r="K1" s="40"/>
      <c r="L1" s="40"/>
      <c r="M1" s="40"/>
      <c r="N1" s="40"/>
      <c r="O1" s="40"/>
      <c r="P1" s="40"/>
    </row>
    <row r="2" spans="1:16" ht="12.75">
      <c r="A2" s="41" t="s">
        <v>121</v>
      </c>
      <c r="B2" s="42"/>
      <c r="C2" s="42"/>
      <c r="D2" s="42"/>
      <c r="E2" s="43"/>
      <c r="F2" s="43"/>
      <c r="G2" s="43"/>
      <c r="H2" s="43"/>
      <c r="I2" s="43"/>
      <c r="J2" s="44"/>
      <c r="K2" s="44"/>
      <c r="L2" s="44"/>
      <c r="M2" s="45"/>
      <c r="N2" s="45"/>
      <c r="O2" s="46"/>
      <c r="P2" s="43"/>
    </row>
    <row r="3" spans="1:16" ht="12.75">
      <c r="A3" s="47" t="s">
        <v>122</v>
      </c>
      <c r="B3" s="42"/>
      <c r="C3" s="42"/>
      <c r="D3" s="42"/>
      <c r="E3" s="43"/>
      <c r="F3" s="43"/>
      <c r="G3" s="43"/>
      <c r="H3" s="43"/>
      <c r="I3" s="44"/>
      <c r="J3" s="48"/>
      <c r="K3" s="48"/>
      <c r="L3" s="48"/>
      <c r="M3" s="43"/>
      <c r="N3" s="43"/>
      <c r="O3" s="43"/>
      <c r="P3" s="43"/>
    </row>
    <row r="4" spans="1:16" ht="12.75">
      <c r="A4" s="49"/>
      <c r="B4" s="42"/>
      <c r="C4" s="42"/>
      <c r="D4" s="42"/>
      <c r="E4" s="43"/>
      <c r="F4" s="43"/>
      <c r="G4" s="43"/>
      <c r="H4" s="43"/>
      <c r="I4" s="44"/>
      <c r="J4" s="48"/>
      <c r="K4" s="48"/>
      <c r="L4" s="48"/>
      <c r="M4" s="43"/>
      <c r="N4" s="43"/>
      <c r="O4" s="43"/>
      <c r="P4" s="43"/>
    </row>
    <row r="5" spans="1:16" ht="12.75">
      <c r="A5" s="53" t="s">
        <v>123</v>
      </c>
      <c r="B5" s="50"/>
      <c r="C5" s="50"/>
      <c r="D5" s="50"/>
      <c r="E5" s="50"/>
      <c r="F5" s="44"/>
      <c r="G5" s="54"/>
      <c r="H5" s="54"/>
      <c r="I5" s="54"/>
      <c r="J5" s="54"/>
      <c r="K5" s="54"/>
      <c r="L5" s="55"/>
      <c r="M5" s="56"/>
      <c r="N5" s="56"/>
      <c r="O5" s="52"/>
      <c r="P5" s="52"/>
    </row>
    <row r="6" spans="1:16" ht="12.75">
      <c r="A6" s="53" t="s">
        <v>147</v>
      </c>
      <c r="B6" s="50"/>
      <c r="C6" s="50"/>
      <c r="D6" s="50"/>
      <c r="E6" s="50"/>
      <c r="F6" s="44"/>
      <c r="G6" s="54"/>
      <c r="H6" s="54"/>
      <c r="I6" s="54"/>
      <c r="J6" s="54"/>
      <c r="K6" s="54"/>
      <c r="L6" s="55"/>
      <c r="M6" s="56"/>
      <c r="N6" s="56"/>
      <c r="O6" s="52"/>
      <c r="P6" s="52"/>
    </row>
    <row r="7" spans="1:16" ht="12.75">
      <c r="A7" s="53"/>
      <c r="B7" s="50"/>
      <c r="C7" s="50"/>
      <c r="D7" s="50"/>
      <c r="E7" s="50"/>
      <c r="F7" s="44"/>
      <c r="G7" s="54"/>
      <c r="H7" s="54"/>
      <c r="I7" s="54"/>
      <c r="J7" s="54"/>
      <c r="K7" s="54"/>
      <c r="L7" s="55"/>
      <c r="M7" s="56"/>
      <c r="N7" s="56"/>
      <c r="O7" s="52"/>
      <c r="P7" s="52"/>
    </row>
    <row r="8" spans="1:16" ht="12.75">
      <c r="A8" s="44"/>
      <c r="B8" s="50"/>
      <c r="C8" s="50"/>
      <c r="D8" s="50"/>
      <c r="E8" s="50"/>
      <c r="F8" s="40" t="s">
        <v>124</v>
      </c>
      <c r="G8" s="40"/>
      <c r="H8" s="40"/>
      <c r="I8" s="40"/>
      <c r="J8" s="40"/>
      <c r="K8" s="40"/>
      <c r="L8" s="40"/>
      <c r="M8" s="51"/>
      <c r="N8" s="51"/>
      <c r="O8" s="52"/>
      <c r="P8" s="52"/>
    </row>
    <row r="9" spans="1:16" ht="12.75">
      <c r="A9" s="44"/>
      <c r="B9" s="50"/>
      <c r="C9" s="50"/>
      <c r="D9" s="50"/>
      <c r="E9" s="50"/>
      <c r="F9" s="40"/>
      <c r="G9" s="40"/>
      <c r="H9" s="40"/>
      <c r="I9" s="57" t="s">
        <v>125</v>
      </c>
      <c r="J9" s="57" t="s">
        <v>126</v>
      </c>
      <c r="K9" s="40"/>
      <c r="L9" s="58"/>
      <c r="M9" s="51"/>
      <c r="N9" s="51"/>
      <c r="O9" s="52"/>
      <c r="P9" s="52"/>
    </row>
    <row r="10" spans="1:16" ht="12.75">
      <c r="A10" s="59"/>
      <c r="B10" s="59"/>
      <c r="C10" s="59"/>
      <c r="D10" s="59"/>
      <c r="E10" s="59"/>
      <c r="F10" s="60" t="s">
        <v>127</v>
      </c>
      <c r="G10" s="60" t="s">
        <v>127</v>
      </c>
      <c r="H10" s="60" t="s">
        <v>128</v>
      </c>
      <c r="I10" s="61" t="s">
        <v>129</v>
      </c>
      <c r="J10" s="61" t="s">
        <v>160</v>
      </c>
      <c r="K10" s="60"/>
      <c r="L10" s="60" t="s">
        <v>161</v>
      </c>
      <c r="M10" s="40"/>
      <c r="N10" s="60" t="s">
        <v>127</v>
      </c>
      <c r="O10" s="62" t="s">
        <v>130</v>
      </c>
      <c r="P10" s="62" t="s">
        <v>131</v>
      </c>
    </row>
    <row r="11" spans="1:16" ht="12.75">
      <c r="A11" s="59"/>
      <c r="B11" s="59"/>
      <c r="C11" s="59"/>
      <c r="D11" s="59"/>
      <c r="E11" s="60"/>
      <c r="F11" s="60" t="s">
        <v>132</v>
      </c>
      <c r="G11" s="60" t="s">
        <v>133</v>
      </c>
      <c r="H11" s="60" t="s">
        <v>134</v>
      </c>
      <c r="I11" s="60" t="s">
        <v>135</v>
      </c>
      <c r="J11" s="60" t="s">
        <v>135</v>
      </c>
      <c r="K11" s="60"/>
      <c r="L11" s="60" t="s">
        <v>162</v>
      </c>
      <c r="M11" s="60" t="s">
        <v>131</v>
      </c>
      <c r="N11" s="60" t="s">
        <v>136</v>
      </c>
      <c r="O11" s="62" t="s">
        <v>137</v>
      </c>
      <c r="P11" s="62" t="s">
        <v>138</v>
      </c>
    </row>
    <row r="12" spans="1:16" ht="12.75">
      <c r="A12" s="59"/>
      <c r="B12" s="59"/>
      <c r="C12" s="59"/>
      <c r="D12" s="59"/>
      <c r="E12" s="60"/>
      <c r="F12" s="60" t="s">
        <v>29</v>
      </c>
      <c r="G12" s="60" t="s">
        <v>29</v>
      </c>
      <c r="H12" s="60" t="s">
        <v>29</v>
      </c>
      <c r="I12" s="60" t="s">
        <v>29</v>
      </c>
      <c r="J12" s="60" t="s">
        <v>29</v>
      </c>
      <c r="K12" s="60"/>
      <c r="L12" s="60" t="s">
        <v>29</v>
      </c>
      <c r="M12" s="60" t="s">
        <v>29</v>
      </c>
      <c r="N12" s="60" t="s">
        <v>135</v>
      </c>
      <c r="O12" s="62" t="s">
        <v>29</v>
      </c>
      <c r="P12" s="62" t="s">
        <v>29</v>
      </c>
    </row>
    <row r="13" spans="1:16" ht="12.75">
      <c r="A13" s="59"/>
      <c r="B13" s="59"/>
      <c r="C13" s="59"/>
      <c r="D13" s="59"/>
      <c r="E13" s="60"/>
      <c r="F13" s="63"/>
      <c r="G13" s="63"/>
      <c r="H13" s="63"/>
      <c r="I13" s="63"/>
      <c r="J13" s="63"/>
      <c r="K13" s="63"/>
      <c r="L13" s="63"/>
      <c r="M13" s="63"/>
      <c r="N13" s="63"/>
      <c r="O13" s="62"/>
      <c r="P13" s="62"/>
    </row>
    <row r="14" spans="1:16" ht="12.75">
      <c r="A14" s="59" t="s">
        <v>139</v>
      </c>
      <c r="B14" s="64"/>
      <c r="C14" s="64"/>
      <c r="D14" s="64"/>
      <c r="E14" s="65"/>
      <c r="F14" s="70">
        <v>19184</v>
      </c>
      <c r="G14" s="70">
        <v>65</v>
      </c>
      <c r="H14" s="70"/>
      <c r="I14" s="71">
        <v>0</v>
      </c>
      <c r="J14" s="70">
        <v>2271</v>
      </c>
      <c r="K14" s="70"/>
      <c r="L14" s="70">
        <v>-52584</v>
      </c>
      <c r="M14" s="70">
        <f>SUM(F14:L14)</f>
        <v>-31064</v>
      </c>
      <c r="N14" s="71">
        <v>0</v>
      </c>
      <c r="O14" s="70">
        <v>0</v>
      </c>
      <c r="P14" s="70">
        <f>SUM(M14:O14)</f>
        <v>-31064</v>
      </c>
    </row>
    <row r="15" spans="1:16" ht="12.75">
      <c r="A15" s="59"/>
      <c r="B15" s="64"/>
      <c r="C15" s="64"/>
      <c r="D15" s="64"/>
      <c r="E15" s="65"/>
      <c r="F15" s="70"/>
      <c r="G15" s="70"/>
      <c r="H15" s="70"/>
      <c r="I15" s="71"/>
      <c r="J15" s="70"/>
      <c r="K15" s="70"/>
      <c r="L15" s="70"/>
      <c r="M15" s="70"/>
      <c r="N15" s="71"/>
      <c r="O15" s="70"/>
      <c r="P15" s="70"/>
    </row>
    <row r="16" spans="1:16" ht="12.75">
      <c r="A16" s="64" t="s">
        <v>151</v>
      </c>
      <c r="B16" s="64"/>
      <c r="C16" s="64"/>
      <c r="D16" s="64"/>
      <c r="E16" s="65"/>
      <c r="F16" s="70">
        <v>192567</v>
      </c>
      <c r="G16" s="70">
        <v>71173</v>
      </c>
      <c r="H16" s="70"/>
      <c r="I16" s="71">
        <v>21260</v>
      </c>
      <c r="J16" s="70">
        <v>0</v>
      </c>
      <c r="K16" s="70"/>
      <c r="L16" s="70">
        <v>0</v>
      </c>
      <c r="M16" s="70">
        <f>SUM(F16:L16)</f>
        <v>285000</v>
      </c>
      <c r="N16" s="71">
        <v>0</v>
      </c>
      <c r="O16" s="70">
        <v>0</v>
      </c>
      <c r="P16" s="70">
        <f aca="true" t="shared" si="0" ref="P16:P22">SUM(M16:O16)</f>
        <v>285000</v>
      </c>
    </row>
    <row r="17" spans="1:16" ht="12.75">
      <c r="A17" s="64"/>
      <c r="B17" s="64"/>
      <c r="C17" s="64"/>
      <c r="D17" s="64"/>
      <c r="E17" s="65"/>
      <c r="F17" s="70"/>
      <c r="G17" s="70"/>
      <c r="H17" s="70"/>
      <c r="I17" s="71"/>
      <c r="J17" s="70"/>
      <c r="K17" s="70"/>
      <c r="L17" s="70"/>
      <c r="M17" s="70"/>
      <c r="N17" s="71"/>
      <c r="O17" s="70"/>
      <c r="P17" s="70" t="s">
        <v>28</v>
      </c>
    </row>
    <row r="18" spans="1:16" ht="12.75">
      <c r="A18" s="64" t="s">
        <v>152</v>
      </c>
      <c r="B18" s="64"/>
      <c r="C18" s="64"/>
      <c r="D18" s="64"/>
      <c r="E18" s="65"/>
      <c r="F18" s="70">
        <v>0</v>
      </c>
      <c r="G18" s="70">
        <v>-2722</v>
      </c>
      <c r="H18" s="70"/>
      <c r="I18" s="71">
        <v>0</v>
      </c>
      <c r="J18" s="70">
        <v>0</v>
      </c>
      <c r="K18" s="70"/>
      <c r="L18" s="70">
        <v>0</v>
      </c>
      <c r="M18" s="70">
        <f>SUM(F18:L18)</f>
        <v>-2722</v>
      </c>
      <c r="N18" s="71">
        <v>0</v>
      </c>
      <c r="O18" s="70">
        <v>0</v>
      </c>
      <c r="P18" s="70">
        <f t="shared" si="0"/>
        <v>-2722</v>
      </c>
    </row>
    <row r="19" spans="1:16" ht="12.75">
      <c r="A19" s="64"/>
      <c r="B19" s="64"/>
      <c r="C19" s="64"/>
      <c r="D19" s="64"/>
      <c r="E19" s="65"/>
      <c r="F19" s="70"/>
      <c r="G19" s="70"/>
      <c r="H19" s="70"/>
      <c r="I19" s="71"/>
      <c r="J19" s="70"/>
      <c r="K19" s="70"/>
      <c r="L19" s="70"/>
      <c r="M19" s="70"/>
      <c r="N19" s="71"/>
      <c r="O19" s="70"/>
      <c r="P19" s="70" t="s">
        <v>28</v>
      </c>
    </row>
    <row r="20" spans="1:16" ht="12.75">
      <c r="A20" s="64" t="s">
        <v>163</v>
      </c>
      <c r="B20" s="64"/>
      <c r="C20" s="64"/>
      <c r="D20" s="64"/>
      <c r="E20" s="65"/>
      <c r="F20" s="70">
        <v>0</v>
      </c>
      <c r="G20" s="70">
        <v>0</v>
      </c>
      <c r="H20" s="70"/>
      <c r="I20" s="71">
        <v>0</v>
      </c>
      <c r="J20" s="70">
        <v>-2271</v>
      </c>
      <c r="K20" s="70"/>
      <c r="L20" s="70">
        <v>0</v>
      </c>
      <c r="M20" s="70">
        <f>SUM(F20:L20)</f>
        <v>-2271</v>
      </c>
      <c r="N20" s="71">
        <v>0</v>
      </c>
      <c r="O20" s="70">
        <v>0</v>
      </c>
      <c r="P20" s="70">
        <f t="shared" si="0"/>
        <v>-2271</v>
      </c>
    </row>
    <row r="21" spans="1:16" ht="12.75">
      <c r="A21" s="64"/>
      <c r="B21" s="64"/>
      <c r="C21" s="64"/>
      <c r="D21" s="64"/>
      <c r="E21" s="65"/>
      <c r="F21" s="70"/>
      <c r="G21" s="70"/>
      <c r="H21" s="70"/>
      <c r="I21" s="71"/>
      <c r="J21" s="70"/>
      <c r="K21" s="70"/>
      <c r="L21" s="70"/>
      <c r="M21" s="70"/>
      <c r="N21" s="71"/>
      <c r="O21" s="70"/>
      <c r="P21" s="70" t="s">
        <v>28</v>
      </c>
    </row>
    <row r="22" spans="1:16" ht="12.75">
      <c r="A22" s="64" t="s">
        <v>164</v>
      </c>
      <c r="B22" s="64"/>
      <c r="C22" s="64"/>
      <c r="D22" s="64"/>
      <c r="E22" s="65"/>
      <c r="F22" s="70">
        <v>0</v>
      </c>
      <c r="G22" s="70">
        <v>0</v>
      </c>
      <c r="H22" s="70"/>
      <c r="I22" s="70">
        <v>0</v>
      </c>
      <c r="J22" s="70">
        <v>0</v>
      </c>
      <c r="K22" s="70"/>
      <c r="L22" s="70">
        <v>16701</v>
      </c>
      <c r="M22" s="70">
        <f>SUM(F22:L22)</f>
        <v>16701</v>
      </c>
      <c r="N22" s="70">
        <v>0</v>
      </c>
      <c r="O22" s="70">
        <v>0</v>
      </c>
      <c r="P22" s="70">
        <f t="shared" si="0"/>
        <v>16701</v>
      </c>
    </row>
    <row r="23" spans="1:16" ht="12.75">
      <c r="A23" s="64"/>
      <c r="B23" s="64"/>
      <c r="C23" s="64"/>
      <c r="D23" s="64"/>
      <c r="E23" s="65"/>
      <c r="F23" s="70"/>
      <c r="G23" s="70"/>
      <c r="H23" s="70"/>
      <c r="I23" s="70"/>
      <c r="J23" s="70"/>
      <c r="K23" s="70"/>
      <c r="L23" s="70"/>
      <c r="M23" s="70"/>
      <c r="N23" s="70"/>
      <c r="O23" s="70"/>
      <c r="P23" s="70"/>
    </row>
    <row r="24" spans="1:16" ht="13.5" thickBot="1">
      <c r="A24" s="59" t="s">
        <v>148</v>
      </c>
      <c r="B24" s="64"/>
      <c r="C24" s="64"/>
      <c r="D24" s="64"/>
      <c r="E24" s="65"/>
      <c r="F24" s="72">
        <f>SUM(F14:F23)</f>
        <v>211751</v>
      </c>
      <c r="G24" s="72">
        <f>SUM(G14:G23)</f>
        <v>68516</v>
      </c>
      <c r="H24" s="72"/>
      <c r="I24" s="72">
        <f>SUM(I14:I23)</f>
        <v>21260</v>
      </c>
      <c r="J24" s="72">
        <f>SUM(J14:J23)</f>
        <v>0</v>
      </c>
      <c r="K24" s="72" t="s">
        <v>28</v>
      </c>
      <c r="L24" s="72">
        <f>SUM(L14:L23)</f>
        <v>-35883</v>
      </c>
      <c r="M24" s="72">
        <f>SUM(M14:M23)</f>
        <v>265644</v>
      </c>
      <c r="N24" s="73">
        <v>0</v>
      </c>
      <c r="O24" s="72">
        <f>SUM(O14:O23)</f>
        <v>0</v>
      </c>
      <c r="P24" s="72">
        <f>SUM(P14:P23)</f>
        <v>265644</v>
      </c>
    </row>
    <row r="25" spans="1:16" ht="12.75">
      <c r="A25" s="64"/>
      <c r="B25" s="64"/>
      <c r="C25" s="64"/>
      <c r="D25" s="64"/>
      <c r="E25" s="65"/>
      <c r="F25" s="70"/>
      <c r="G25" s="70"/>
      <c r="H25" s="70"/>
      <c r="I25" s="70"/>
      <c r="J25" s="70"/>
      <c r="K25" s="70"/>
      <c r="L25" s="70"/>
      <c r="M25" s="70"/>
      <c r="N25" s="70"/>
      <c r="O25" s="70"/>
      <c r="P25" s="70"/>
    </row>
    <row r="26" spans="1:16" ht="12.75">
      <c r="A26" s="64"/>
      <c r="B26" s="64"/>
      <c r="C26" s="64"/>
      <c r="D26" s="64"/>
      <c r="E26" s="65"/>
      <c r="F26" s="70"/>
      <c r="G26" s="70"/>
      <c r="H26" s="70"/>
      <c r="I26" s="70"/>
      <c r="J26" s="70"/>
      <c r="K26" s="70"/>
      <c r="L26" s="70"/>
      <c r="M26" s="70"/>
      <c r="N26" s="70"/>
      <c r="O26" s="70"/>
      <c r="P26" s="70"/>
    </row>
    <row r="27" spans="1:16" ht="12.75">
      <c r="A27" s="59" t="s">
        <v>140</v>
      </c>
      <c r="B27" s="64"/>
      <c r="C27" s="64"/>
      <c r="D27" s="64"/>
      <c r="E27" s="65"/>
      <c r="F27" s="70">
        <v>211751</v>
      </c>
      <c r="G27" s="70">
        <v>68516</v>
      </c>
      <c r="H27" s="70"/>
      <c r="I27" s="70">
        <v>21260</v>
      </c>
      <c r="J27" s="70">
        <v>0</v>
      </c>
      <c r="K27" s="70"/>
      <c r="L27" s="70">
        <v>-35883</v>
      </c>
      <c r="M27" s="70">
        <f>SUM(F27:L27)</f>
        <v>265644</v>
      </c>
      <c r="N27" s="70">
        <v>0</v>
      </c>
      <c r="O27" s="70">
        <v>0</v>
      </c>
      <c r="P27" s="70">
        <f>+M27-O27</f>
        <v>265644</v>
      </c>
    </row>
    <row r="28" spans="1:16" ht="12.75">
      <c r="A28" s="64"/>
      <c r="B28" s="64"/>
      <c r="C28" s="64"/>
      <c r="D28" s="64"/>
      <c r="E28" s="65"/>
      <c r="F28" s="70"/>
      <c r="G28" s="70"/>
      <c r="H28" s="70"/>
      <c r="I28" s="70"/>
      <c r="J28" s="70"/>
      <c r="K28" s="70"/>
      <c r="L28" s="70"/>
      <c r="M28" s="70"/>
      <c r="N28" s="70"/>
      <c r="O28" s="70"/>
      <c r="P28" s="74"/>
    </row>
    <row r="29" spans="1:16" ht="12.75">
      <c r="A29" s="64" t="s">
        <v>141</v>
      </c>
      <c r="B29" s="64"/>
      <c r="C29" s="64"/>
      <c r="D29" s="64"/>
      <c r="E29" s="65"/>
      <c r="F29" s="70">
        <v>57552</v>
      </c>
      <c r="G29" s="70">
        <v>11510</v>
      </c>
      <c r="H29" s="70"/>
      <c r="I29" s="70">
        <v>0</v>
      </c>
      <c r="J29" s="70">
        <v>0</v>
      </c>
      <c r="K29" s="70"/>
      <c r="L29" s="70">
        <v>0</v>
      </c>
      <c r="M29" s="70">
        <f>SUM(F29:L29)</f>
        <v>69062</v>
      </c>
      <c r="N29" s="70">
        <v>0</v>
      </c>
      <c r="O29" s="70">
        <v>0</v>
      </c>
      <c r="P29" s="74">
        <f>+M29-O29</f>
        <v>69062</v>
      </c>
    </row>
    <row r="30" spans="1:16" ht="12.75">
      <c r="A30" s="64"/>
      <c r="B30" s="64"/>
      <c r="C30" s="64"/>
      <c r="D30" s="64"/>
      <c r="E30" s="65"/>
      <c r="F30" s="70"/>
      <c r="G30" s="70"/>
      <c r="H30" s="70"/>
      <c r="I30" s="70"/>
      <c r="J30" s="70"/>
      <c r="K30" s="70"/>
      <c r="L30" s="70"/>
      <c r="M30" s="70"/>
      <c r="N30" s="70"/>
      <c r="O30" s="70"/>
      <c r="P30" s="74"/>
    </row>
    <row r="31" spans="1:16" ht="12.75">
      <c r="A31" s="64" t="s">
        <v>48</v>
      </c>
      <c r="B31" s="64"/>
      <c r="C31" s="64"/>
      <c r="D31" s="64"/>
      <c r="E31" s="65"/>
      <c r="F31" s="70">
        <v>0</v>
      </c>
      <c r="G31" s="70">
        <v>0</v>
      </c>
      <c r="H31" s="70"/>
      <c r="I31" s="70">
        <v>0</v>
      </c>
      <c r="J31" s="70">
        <v>0</v>
      </c>
      <c r="K31" s="70"/>
      <c r="L31" s="70">
        <v>0</v>
      </c>
      <c r="M31" s="70">
        <v>0</v>
      </c>
      <c r="N31" s="70">
        <v>0</v>
      </c>
      <c r="O31" s="70">
        <v>14754</v>
      </c>
      <c r="P31" s="74">
        <v>14754</v>
      </c>
    </row>
    <row r="32" spans="1:16" ht="12.75">
      <c r="A32" s="64" t="s">
        <v>28</v>
      </c>
      <c r="B32" s="64"/>
      <c r="C32" s="64"/>
      <c r="D32" s="64"/>
      <c r="E32" s="65"/>
      <c r="F32" s="70"/>
      <c r="G32" s="70"/>
      <c r="H32" s="70"/>
      <c r="I32" s="75"/>
      <c r="J32" s="75"/>
      <c r="K32" s="75"/>
      <c r="L32" s="76"/>
      <c r="M32" s="70"/>
      <c r="N32" s="70"/>
      <c r="O32" s="75" t="s">
        <v>28</v>
      </c>
      <c r="P32" s="74" t="s">
        <v>28</v>
      </c>
    </row>
    <row r="33" spans="1:16" ht="12.75">
      <c r="A33" s="64" t="s">
        <v>142</v>
      </c>
      <c r="B33" s="64"/>
      <c r="C33" s="64"/>
      <c r="D33" s="64"/>
      <c r="E33" s="65"/>
      <c r="F33" s="70">
        <v>1325</v>
      </c>
      <c r="G33" s="70">
        <v>0</v>
      </c>
      <c r="H33" s="70"/>
      <c r="I33" s="70">
        <v>0</v>
      </c>
      <c r="J33" s="70">
        <v>0</v>
      </c>
      <c r="K33" s="75"/>
      <c r="L33" s="76">
        <v>0</v>
      </c>
      <c r="M33" s="70">
        <f>SUM(F33:L33)</f>
        <v>1325</v>
      </c>
      <c r="N33" s="70">
        <v>0</v>
      </c>
      <c r="O33" s="75">
        <v>0</v>
      </c>
      <c r="P33" s="74">
        <f>+M33-O33</f>
        <v>1325</v>
      </c>
    </row>
    <row r="34" spans="1:16" ht="12.75">
      <c r="A34" s="64"/>
      <c r="B34" s="64"/>
      <c r="C34" s="64"/>
      <c r="D34" s="64"/>
      <c r="E34" s="65"/>
      <c r="F34" s="70"/>
      <c r="G34" s="70"/>
      <c r="H34" s="70"/>
      <c r="I34" s="75"/>
      <c r="J34" s="75"/>
      <c r="K34" s="75"/>
      <c r="L34" s="76"/>
      <c r="M34" s="70"/>
      <c r="N34" s="70"/>
      <c r="O34" s="75"/>
      <c r="P34" s="74"/>
    </row>
    <row r="35" spans="1:16" ht="12.75">
      <c r="A35" s="66" t="s">
        <v>119</v>
      </c>
      <c r="B35" s="66"/>
      <c r="C35" s="66"/>
      <c r="D35" s="64"/>
      <c r="E35" s="65"/>
      <c r="F35" s="70">
        <v>0</v>
      </c>
      <c r="G35" s="70">
        <v>-1727</v>
      </c>
      <c r="H35" s="70"/>
      <c r="I35" s="70">
        <v>0</v>
      </c>
      <c r="J35" s="70">
        <v>0</v>
      </c>
      <c r="K35" s="70"/>
      <c r="L35" s="70">
        <v>0</v>
      </c>
      <c r="M35" s="70">
        <f>SUM(F35:L35)</f>
        <v>-1727</v>
      </c>
      <c r="N35" s="70">
        <v>0</v>
      </c>
      <c r="O35" s="75">
        <v>0</v>
      </c>
      <c r="P35" s="74">
        <f>+M35-O35</f>
        <v>-1727</v>
      </c>
    </row>
    <row r="36" spans="1:16" ht="12.75">
      <c r="A36" s="66"/>
      <c r="B36" s="66"/>
      <c r="C36" s="66"/>
      <c r="D36" s="64"/>
      <c r="E36" s="65"/>
      <c r="F36" s="70"/>
      <c r="G36" s="70"/>
      <c r="H36" s="70"/>
      <c r="I36" s="70"/>
      <c r="J36" s="70"/>
      <c r="K36" s="70"/>
      <c r="L36" s="70"/>
      <c r="M36" s="70"/>
      <c r="N36" s="70"/>
      <c r="O36" s="75"/>
      <c r="P36" s="74"/>
    </row>
    <row r="37" spans="1:16" ht="12.75">
      <c r="A37" s="66" t="s">
        <v>143</v>
      </c>
      <c r="B37" s="66"/>
      <c r="C37" s="66"/>
      <c r="D37" s="64"/>
      <c r="E37" s="65"/>
      <c r="F37" s="70">
        <v>0</v>
      </c>
      <c r="G37" s="70">
        <v>0</v>
      </c>
      <c r="H37" s="70"/>
      <c r="I37" s="70">
        <v>0</v>
      </c>
      <c r="J37" s="70">
        <v>0</v>
      </c>
      <c r="K37" s="70"/>
      <c r="L37" s="70">
        <v>0</v>
      </c>
      <c r="M37" s="70">
        <v>0</v>
      </c>
      <c r="N37" s="70">
        <v>3000</v>
      </c>
      <c r="O37" s="70">
        <v>0</v>
      </c>
      <c r="P37" s="74">
        <v>3000</v>
      </c>
    </row>
    <row r="38" spans="1:16" ht="12.75">
      <c r="A38" s="64"/>
      <c r="B38" s="64"/>
      <c r="C38" s="64"/>
      <c r="D38" s="64"/>
      <c r="E38" s="65"/>
      <c r="F38" s="70"/>
      <c r="G38" s="70"/>
      <c r="H38" s="70"/>
      <c r="I38" s="70"/>
      <c r="J38" s="70"/>
      <c r="K38" s="70"/>
      <c r="L38" s="70"/>
      <c r="M38" s="70"/>
      <c r="N38" s="70"/>
      <c r="O38" s="75"/>
      <c r="P38" s="74"/>
    </row>
    <row r="39" spans="1:16" ht="12.75">
      <c r="A39" s="64" t="s">
        <v>144</v>
      </c>
      <c r="B39" s="64"/>
      <c r="C39" s="64"/>
      <c r="D39" s="64"/>
      <c r="E39" s="65"/>
      <c r="F39" s="70">
        <v>0</v>
      </c>
      <c r="G39" s="70">
        <v>0</v>
      </c>
      <c r="H39" s="70"/>
      <c r="I39" s="70">
        <v>0</v>
      </c>
      <c r="J39" s="70">
        <v>0</v>
      </c>
      <c r="K39" s="70"/>
      <c r="L39" s="70">
        <v>28267</v>
      </c>
      <c r="M39" s="70">
        <f>SUM(F39:L39)</f>
        <v>28267</v>
      </c>
      <c r="N39" s="70">
        <v>0</v>
      </c>
      <c r="O39" s="70">
        <v>1941</v>
      </c>
      <c r="P39" s="74">
        <v>30208</v>
      </c>
    </row>
    <row r="40" spans="1:16" ht="12.75">
      <c r="A40" s="67"/>
      <c r="B40" s="64"/>
      <c r="C40" s="64"/>
      <c r="D40" s="64"/>
      <c r="E40" s="65"/>
      <c r="F40" s="75"/>
      <c r="G40" s="75"/>
      <c r="H40" s="75"/>
      <c r="I40" s="75"/>
      <c r="J40" s="75"/>
      <c r="K40" s="75"/>
      <c r="L40" s="70"/>
      <c r="M40" s="70"/>
      <c r="N40" s="75"/>
      <c r="O40" s="70"/>
      <c r="P40" s="74"/>
    </row>
    <row r="41" spans="1:16" ht="12.75">
      <c r="A41" s="64" t="s">
        <v>145</v>
      </c>
      <c r="B41" s="64"/>
      <c r="C41" s="64"/>
      <c r="D41" s="64"/>
      <c r="E41" s="65"/>
      <c r="F41" s="70">
        <v>0</v>
      </c>
      <c r="G41" s="70">
        <v>0</v>
      </c>
      <c r="H41" s="70"/>
      <c r="I41" s="70">
        <v>0</v>
      </c>
      <c r="J41" s="70">
        <v>-4029</v>
      </c>
      <c r="K41" s="70"/>
      <c r="L41" s="70">
        <v>0</v>
      </c>
      <c r="M41" s="70">
        <f>SUM(F41:L41)</f>
        <v>-4029</v>
      </c>
      <c r="N41" s="70">
        <v>0</v>
      </c>
      <c r="O41" s="70">
        <v>0</v>
      </c>
      <c r="P41" s="74">
        <f>+M41-O41</f>
        <v>-4029</v>
      </c>
    </row>
    <row r="42" spans="1:16" ht="12.75">
      <c r="A42" s="64"/>
      <c r="B42" s="64"/>
      <c r="C42" s="64"/>
      <c r="D42" s="64"/>
      <c r="E42" s="65"/>
      <c r="F42" s="70"/>
      <c r="G42" s="70"/>
      <c r="H42" s="70"/>
      <c r="I42" s="70"/>
      <c r="J42" s="70"/>
      <c r="K42" s="70"/>
      <c r="L42" s="70"/>
      <c r="M42" s="70"/>
      <c r="N42" s="70"/>
      <c r="O42" s="75"/>
      <c r="P42" s="77"/>
    </row>
    <row r="43" spans="1:16" ht="13.5" thickBot="1">
      <c r="A43" s="59" t="s">
        <v>150</v>
      </c>
      <c r="B43" s="64"/>
      <c r="C43" s="64"/>
      <c r="D43" s="64"/>
      <c r="E43" s="65"/>
      <c r="F43" s="72">
        <f>SUM(F27:F42)</f>
        <v>270628</v>
      </c>
      <c r="G43" s="72">
        <f>SUM(G27:G42)</f>
        <v>78299</v>
      </c>
      <c r="H43" s="72"/>
      <c r="I43" s="72">
        <f>SUM(I27:I42)</f>
        <v>21260</v>
      </c>
      <c r="J43" s="72">
        <f>SUM(J27:J42)</f>
        <v>-4029</v>
      </c>
      <c r="K43" s="72"/>
      <c r="L43" s="72">
        <f>SUM(L27:L42)</f>
        <v>-7616</v>
      </c>
      <c r="M43" s="72">
        <f>SUM(M27:M41)</f>
        <v>358542</v>
      </c>
      <c r="N43" s="72">
        <f>SUM(N27:N42)</f>
        <v>3000</v>
      </c>
      <c r="O43" s="72">
        <f>SUM(O27:O42)</f>
        <v>16695</v>
      </c>
      <c r="P43" s="72">
        <f>SUM(P27:P42)</f>
        <v>378237</v>
      </c>
    </row>
    <row r="44" spans="1:16" ht="12.75">
      <c r="A44" s="64"/>
      <c r="B44" s="64"/>
      <c r="C44" s="64"/>
      <c r="D44" s="64"/>
      <c r="E44" s="64"/>
      <c r="F44" s="70"/>
      <c r="G44" s="70"/>
      <c r="H44" s="70"/>
      <c r="I44" s="70"/>
      <c r="J44" s="70"/>
      <c r="K44" s="70"/>
      <c r="L44" s="70"/>
      <c r="M44" s="70"/>
      <c r="N44" s="70"/>
      <c r="O44" s="70"/>
      <c r="P44" s="70"/>
    </row>
    <row r="45" spans="1:16" ht="12.75">
      <c r="A45" s="89" t="s">
        <v>146</v>
      </c>
      <c r="B45" s="89"/>
      <c r="C45" s="89"/>
      <c r="D45" s="89"/>
      <c r="E45" s="89"/>
      <c r="F45" s="89"/>
      <c r="G45" s="89"/>
      <c r="H45" s="89"/>
      <c r="I45" s="89"/>
      <c r="J45" s="89"/>
      <c r="K45" s="89"/>
      <c r="L45" s="89"/>
      <c r="M45" s="89"/>
      <c r="N45" s="89"/>
      <c r="O45" s="89"/>
      <c r="P45" s="89"/>
    </row>
    <row r="46" spans="1:16" ht="12.75">
      <c r="A46" s="68" t="s">
        <v>165</v>
      </c>
      <c r="B46" s="69"/>
      <c r="C46" s="69"/>
      <c r="D46" s="69"/>
      <c r="E46" s="69"/>
      <c r="F46" s="44"/>
      <c r="G46" s="44"/>
      <c r="H46" s="44"/>
      <c r="I46" s="44"/>
      <c r="J46" s="44"/>
      <c r="K46" s="44"/>
      <c r="L46" s="44"/>
      <c r="M46" s="44"/>
      <c r="N46" s="44"/>
      <c r="O46" s="52"/>
      <c r="P46" s="52"/>
    </row>
  </sheetData>
  <mergeCells count="1">
    <mergeCell ref="A45:P45"/>
  </mergeCells>
  <printOptions/>
  <pageMargins left="0.75" right="0.25" top="1" bottom="0.25" header="0.5" footer="0.5"/>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SGB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vanaja</dc:creator>
  <cp:keywords/>
  <dc:description/>
  <cp:lastModifiedBy>lisa.kuok</cp:lastModifiedBy>
  <cp:lastPrinted>2007-02-16T10:16:25Z</cp:lastPrinted>
  <dcterms:created xsi:type="dcterms:W3CDTF">2007-01-31T05:45:16Z</dcterms:created>
  <dcterms:modified xsi:type="dcterms:W3CDTF">2007-02-21T10:46:56Z</dcterms:modified>
  <cp:category/>
  <cp:version/>
  <cp:contentType/>
  <cp:contentStatus/>
</cp:coreProperties>
</file>